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2045" windowHeight="5940" tabRatio="809" activeTab="0"/>
  </bookViews>
  <sheets>
    <sheet name="Cover" sheetId="1" r:id="rId1"/>
    <sheet name="Income Statement" sheetId="2" r:id="rId2"/>
    <sheet name="Balance Sheet" sheetId="3" r:id="rId3"/>
    <sheet name="Changes in Equity" sheetId="4" r:id="rId4"/>
    <sheet name="Cash Flow" sheetId="5" r:id="rId5"/>
    <sheet name="Notes" sheetId="6" r:id="rId6"/>
  </sheets>
  <definedNames>
    <definedName name="_xlnm.Print_Area" localSheetId="5">'Notes'!$A$1:$J$590</definedName>
  </definedNames>
  <calcPr fullCalcOnLoad="1"/>
</workbook>
</file>

<file path=xl/sharedStrings.xml><?xml version="1.0" encoding="utf-8"?>
<sst xmlns="http://schemas.openxmlformats.org/spreadsheetml/2006/main" count="636" uniqueCount="420">
  <si>
    <t>The Group has also secured a multi level marketing company and a consumer electronics manufacturer in Malaysia as its new customers with product deliveries taking place in the fourth quarter of 2006. The Group expects improved orders from these new customers in 2007.</t>
  </si>
  <si>
    <t>The Group will launch a new cookware series with innovative body and handle designs that target at a younger group of consumers in 2007. The Group is confident that this cookware range will receive positive response from the public and OEM/ODM market.</t>
  </si>
  <si>
    <t>Based on the above and barring any unforeseen circumstances, the Board of Directors remains positive about the future prospects for the Group in 2007.</t>
  </si>
  <si>
    <t>On 21 August 2006, the Board of Directors has resolved that the proceeds allocated for capital expenditure amounting to RM1.5 million shall be utilised for working capital purposes of the Group. This amount was initially earmarked for setting up of a new casting production line in its production department. The Company has since found reliable suppliers who could supply good quality casting handles at reasonable prices and which meet the specific needs of the Company.</t>
  </si>
  <si>
    <t>The date of entitlement to dividend: to be announced at a later date.</t>
  </si>
  <si>
    <t>(3)</t>
  </si>
  <si>
    <t>In respect of the prior year</t>
  </si>
  <si>
    <t>N/A</t>
  </si>
  <si>
    <t>Property, plant &amp; equipment written-off</t>
  </si>
  <si>
    <t>Reversal of inventory written down</t>
  </si>
  <si>
    <t>Repayment of short term borrowings</t>
  </si>
  <si>
    <t>Net cash used in financing activities</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</si>
  <si>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Hence, the first and second quarters of the year are the low seasons for the NHR Group as demand falls.  </t>
  </si>
  <si>
    <t>The Group's revenue was higher in this quarter compared to the immediate preceding period as the Group's orders received in the preceding quarter were shipped and billed in this quarter.</t>
  </si>
  <si>
    <t xml:space="preserve">The revenue for the first half year is seasonally low as the high end cookware business is highly cyclical with revenues increasing significantly in the second half of the year. Revenues normally peak at the last quarter of the year as our export markets' festive seasons and consumer spending pattern is skewed towards the last quarter. This is in line with the cyclical trend experienced last year where last three month revenues accounted for approximately 40.85% of full year revenues. </t>
  </si>
  <si>
    <t>SEGMENTAL INFORMATION (CONT.)</t>
  </si>
  <si>
    <t>The Unaudited Condensed Consolidated Income Statements should be read in conjunction with the Audited Financial Statements for the year ended 31 December 2005 and the accompanying explanatory notes attached to the Interim Financial Statements on pages 5 to 16.</t>
  </si>
  <si>
    <t>The Unaudited Condensed Consolidated Balance Sheets should be read in conjunction with the Audited Financial Statements for the year ended 31 December 2005 and the accompanying explanatory notes attached to the Interim Financial Statements on pages 5  to 16.</t>
  </si>
  <si>
    <t>The Unaudited Condensed Consolidated Statements of Changes in Equity should be read in conjunction with the Audited Financial Statements for the year ended 31 December 2005 and the accompanying explanatory notes attached to the Interim Financial Statements on pages 5 to 16.</t>
  </si>
  <si>
    <t>The Unaudited Condensed Consolidated Cash Flow Statements should be read in conjunction with the Audited Financial Statements for the year ended 31 December 2005 and the accompanying explanatory notes attached to the Interim Financial Statements on pages 5 to 16.</t>
  </si>
  <si>
    <t>An interim dividend of  1.389 sen per share less 28% Income Tax for the financial year ended 31 December 2006 was paid on 22 December 2006</t>
  </si>
  <si>
    <t>COMMENTARY ON PROSPECT (CONT.)</t>
  </si>
  <si>
    <t xml:space="preserve">Equity compensation reserves (included within other </t>
  </si>
  <si>
    <t>reserves)</t>
  </si>
  <si>
    <t>As the revision is for the core business of the Group, approval of the authorities or the shareholders of the Company is not required.</t>
  </si>
  <si>
    <t>Profit attributable to equity holders</t>
  </si>
  <si>
    <t>EARNINGS PER SHARE ("EPS")</t>
  </si>
  <si>
    <t>Basic EPS</t>
  </si>
  <si>
    <t>Basic EPS (sen)</t>
  </si>
  <si>
    <t>(c)</t>
  </si>
  <si>
    <t>in issue ('000)</t>
  </si>
  <si>
    <t>of the parent (RM '000)</t>
  </si>
  <si>
    <t>On 25 January 2006, the Company has submitted an application to the Securities Commission ("SC") seeking its approval for an extension of time of eighteen (18) months from 8 February 2006 to 8 August 2007, for the Company to obtain all the necessary approvals in respect of the rectification of non-approved structures and covered terrace. The SC has approved the application of the extension of time vide its letter dated 27 February 2006.</t>
  </si>
  <si>
    <t>Purchases from Rigel Metalcraft (M) Sdn. Bhd.</t>
  </si>
  <si>
    <t>Minority Interest</t>
  </si>
  <si>
    <t>Total Equity</t>
  </si>
  <si>
    <t>Under the transitional provisions of FRS 2, this FRS must be applied to share options that were granted after 31 December 2004 and had not yet been vested on 1 January 2006. The application is retrospective and accordingly, the comparative amounts as at 31 December 2005 are restated. The financial impact to the Group arising from this change in accounting policy is as follows:</t>
  </si>
  <si>
    <t>The disclosure requirements for explanatory notes for the variance of actual profit after tax and minority interest and forecast profit after tax and minority interest and for the shortfall in profit guarantee are not applicable.</t>
  </si>
  <si>
    <t>FRS 101: Presentation of Financial Statements</t>
  </si>
  <si>
    <t>The current period’s presentation of the Group’s financial statements is based on the requirements of the revised FRS 101, with the comparatives restated to conform with the current period’s presentation.</t>
  </si>
  <si>
    <t>Comparatives which have been restated due to this change in accounting policy is disclosed in Note A3.</t>
  </si>
  <si>
    <t>COMPARATIVES</t>
  </si>
  <si>
    <t>The following comparative amounts have been restated due to the adoption of new and revised FRSs:</t>
  </si>
  <si>
    <t>Previously</t>
  </si>
  <si>
    <t>stated</t>
  </si>
  <si>
    <t>Restated</t>
  </si>
  <si>
    <t xml:space="preserve">At 31 December 2005 </t>
  </si>
  <si>
    <t>(Note A2 (a))</t>
  </si>
  <si>
    <t>Retained earnings</t>
  </si>
  <si>
    <t>There was no qualification on the audited financial statements for our Company or subsidiaries ("NHR Group" or "Group") for the financial year ended 31 December 2005.</t>
  </si>
  <si>
    <t>Income tax expenses</t>
  </si>
  <si>
    <t>Finance costs</t>
  </si>
  <si>
    <t>Attributable to:</t>
  </si>
  <si>
    <t>Equity holders of the parent</t>
  </si>
  <si>
    <t>Minority interests</t>
  </si>
  <si>
    <t xml:space="preserve">As at </t>
  </si>
  <si>
    <t>The Group is not engaged in any material litigation and the Directors do not have any knowledge of any material proceeding pending or threatened against the Group.</t>
  </si>
  <si>
    <t>Capital expenditure</t>
  </si>
  <si>
    <t>Working capital</t>
  </si>
  <si>
    <t>By order of the Board of Directors</t>
  </si>
  <si>
    <t>DIVIDENDS</t>
  </si>
  <si>
    <t>Revenue</t>
  </si>
  <si>
    <t>RM'000</t>
  </si>
  <si>
    <t>Taxation</t>
  </si>
  <si>
    <t>~ Basic</t>
  </si>
  <si>
    <t>~ Diluted</t>
  </si>
  <si>
    <t>AS AT</t>
  </si>
  <si>
    <t>Inventories</t>
  </si>
  <si>
    <t>Trade receivables</t>
  </si>
  <si>
    <t>Cash &amp; cash equivalent</t>
  </si>
  <si>
    <t>Trade payables</t>
  </si>
  <si>
    <t>Other payables</t>
  </si>
  <si>
    <t>Share capital</t>
  </si>
  <si>
    <t>Deferred taxation</t>
  </si>
  <si>
    <t>Non Distributable</t>
  </si>
  <si>
    <t>Distributable</t>
  </si>
  <si>
    <t>Total</t>
  </si>
  <si>
    <t>Profit before taxation</t>
  </si>
  <si>
    <t>Adjustment for :</t>
  </si>
  <si>
    <t>Depreciation</t>
  </si>
  <si>
    <t>Interest expense</t>
  </si>
  <si>
    <t>Interest income</t>
  </si>
  <si>
    <t>Interest paid</t>
  </si>
  <si>
    <t>Purchase of property, plant and equipment</t>
  </si>
  <si>
    <t>CASH FLOWS FROM FINANCING ACTIVITIES</t>
  </si>
  <si>
    <t>Repayment of hire purchase</t>
  </si>
  <si>
    <t>Bank and cash balances</t>
  </si>
  <si>
    <t>BASIS OF PREPARATION</t>
  </si>
  <si>
    <t>SEASONAL OR CYCLICAL FACTORS</t>
  </si>
  <si>
    <t>MATERIAL CHANGES IN ESTIMATES</t>
  </si>
  <si>
    <t>CHANGES IN THE COMPOSITION OF THE GROUP</t>
  </si>
  <si>
    <t>DIVIDEND PAID</t>
  </si>
  <si>
    <t>SEGMENTAL INFORMATION</t>
  </si>
  <si>
    <t>MATERIAL SUBSEQUENT EVENTS</t>
  </si>
  <si>
    <t>CAPITAL COMMITMENT</t>
  </si>
  <si>
    <t>COMMENTARY ON PROSPECT</t>
  </si>
  <si>
    <t>TAXATION</t>
  </si>
  <si>
    <t>PROFIT ON SALES OF UNQUOTED INVESTMENTS AND/OR PROPERTIES</t>
  </si>
  <si>
    <t>PURCHASE OR DISPOSAL OF QUOTED SECURITIES</t>
  </si>
  <si>
    <t>GROUP BORROWINGS</t>
  </si>
  <si>
    <t>CHANGES IN MATERIAL LITIGATION</t>
  </si>
  <si>
    <t>CONTINGENT LIABILITY</t>
  </si>
  <si>
    <t>OFF BALANCE SHEETS FINANCIAL INSTRUMENTS</t>
  </si>
  <si>
    <t>Property, plant and equipment</t>
  </si>
  <si>
    <t>Other receivable, deposits and prepayment</t>
  </si>
  <si>
    <t>Minority interest</t>
  </si>
  <si>
    <t>(Incorporated in Malaysia)</t>
  </si>
  <si>
    <t xml:space="preserve">UNAUDITED CONDENSED CONSOLIDATED INCOME STATEMENTS </t>
  </si>
  <si>
    <t>(a)</t>
  </si>
  <si>
    <t>(b)</t>
  </si>
  <si>
    <t>STATUS OF CORPORATE PROPOSALS</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</si>
  <si>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</si>
  <si>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</si>
  <si>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</si>
  <si>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</si>
  <si>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</si>
  <si>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</si>
  <si>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</si>
  <si>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</si>
  <si>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</si>
  <si>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</si>
  <si>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</si>
  <si>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</si>
  <si>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</si>
  <si>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</si>
  <si>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</si>
  <si>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</si>
  <si>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</si>
  <si>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</si>
  <si>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</si>
  <si>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</si>
  <si>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</si>
  <si>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</si>
  <si>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</si>
  <si>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</si>
  <si>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</si>
  <si>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</si>
  <si>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Current:</t>
  </si>
  <si>
    <t>Bills payable - secured</t>
  </si>
  <si>
    <t>Hire purchase liabilities</t>
  </si>
  <si>
    <t>Non-current:</t>
  </si>
  <si>
    <t>-</t>
  </si>
  <si>
    <t>Corporate guarantee given by NHC to licensed bank for credit</t>
  </si>
  <si>
    <t>facilities granted to EGAM</t>
  </si>
  <si>
    <t>Cookware</t>
  </si>
  <si>
    <t>Clad metals</t>
  </si>
  <si>
    <t>Convex mirror</t>
  </si>
  <si>
    <t>Cost of sales</t>
  </si>
  <si>
    <t>Gross Profit</t>
  </si>
  <si>
    <t>Other operating income</t>
  </si>
  <si>
    <t>Operating expenses</t>
  </si>
  <si>
    <t>Weighted average no of ordinary share</t>
  </si>
  <si>
    <t>(Incorporated in Malaysia under the Companies Act, 1965)</t>
  </si>
  <si>
    <t>INTERIM FINANCIAL STATEMENTS</t>
  </si>
  <si>
    <t>NI HSIN RESOURCES BERHAD</t>
  </si>
  <si>
    <t>(Company No.:  653353-W)</t>
  </si>
  <si>
    <t xml:space="preserve">NI HSIN RESOURCES BERHAD </t>
  </si>
  <si>
    <t>(Company no. 653353-W)</t>
  </si>
  <si>
    <t>(The figures have not been audited)</t>
  </si>
  <si>
    <t>Notes:</t>
  </si>
  <si>
    <t>N/A - Not Available</t>
  </si>
  <si>
    <t>Note:</t>
  </si>
  <si>
    <t>(UNAUDITED)</t>
  </si>
  <si>
    <t>(AUDITED)</t>
  </si>
  <si>
    <t xml:space="preserve">UNAUDITED CONDENSED CONSOLIDATED STATEMENT OF CHANGES IN EQUITY </t>
  </si>
  <si>
    <t>Share</t>
  </si>
  <si>
    <t>Capital</t>
  </si>
  <si>
    <t>Retained</t>
  </si>
  <si>
    <t>Profits</t>
  </si>
  <si>
    <t>No of ordinary shares ('000 )</t>
  </si>
  <si>
    <t>UNUSUAL ITEMS DUE TO THE NATURE, SIZE OR INCIDENCE</t>
  </si>
  <si>
    <t>AUDITORS' REPORT ON PRECEDING FINANCIAL STATEMENTS</t>
  </si>
  <si>
    <t>ISSUANCE OR REPAYMENT OF DEBT AND EQUITY SECURITIES</t>
  </si>
  <si>
    <t>PART B: ADDITIONAL INFORMATION REQUIRED BY THE LISTING REQUIREMENTS OF BURSA SECURITIES</t>
  </si>
  <si>
    <t>REVIEW OF PERFORMANCE</t>
  </si>
  <si>
    <t>Note</t>
  </si>
  <si>
    <t>Elimination</t>
  </si>
  <si>
    <t>Estimated share issue expenses</t>
  </si>
  <si>
    <t>CASH FLOWS FROM OPERATING ACTIVITIES</t>
  </si>
  <si>
    <t>VARIANCES FROM PROFIT FORECAST OR PROFIT GUARANTEE</t>
  </si>
  <si>
    <t>Consolidated</t>
  </si>
  <si>
    <t>HSIAO CHIH JEN</t>
  </si>
  <si>
    <t>Managing Director</t>
  </si>
  <si>
    <t>Proposed Utilisation</t>
  </si>
  <si>
    <t>Balance</t>
  </si>
  <si>
    <t>Utilised to date</t>
  </si>
  <si>
    <t xml:space="preserve">UNAUDITED CONDENSED CONSOLIDATED CASH FLOW STATEMENT </t>
  </si>
  <si>
    <t>There were no material events subsequent to the end of the quarter that have not been reflected in the financial statements for the quarter.</t>
  </si>
  <si>
    <t xml:space="preserve">Basic </t>
  </si>
  <si>
    <t>Diluted</t>
  </si>
  <si>
    <t>Premium</t>
  </si>
  <si>
    <t>Fixed Deposit with licensed bank</t>
  </si>
  <si>
    <t>A14</t>
  </si>
  <si>
    <t>SIGNIFICANT RELATED PARTY TRANSACTIONS</t>
  </si>
  <si>
    <t>Sales to Sun New Stainless Steel Industry Ltd.</t>
  </si>
  <si>
    <t>Sales to Ni Hsin International Trade (Shanghai) Co. Ltd.</t>
  </si>
  <si>
    <t>Sales to Everpro Sdn. Bhd.</t>
  </si>
  <si>
    <t>Purchases from Sun New Stainless Steel Industry Ltd.</t>
  </si>
  <si>
    <t>All borrowings are denominated in Malaysia Ringgit.</t>
  </si>
  <si>
    <t>External sales</t>
  </si>
  <si>
    <t>Inter-segment sales</t>
  </si>
  <si>
    <t>Total revenue</t>
  </si>
  <si>
    <t>Results</t>
  </si>
  <si>
    <t>31.12.2005</t>
  </si>
  <si>
    <t xml:space="preserve">PART A: EXPLANATORY NOTES PURSUANT TO FRS 134: INTERIM FINANCIAL REPORTING </t>
  </si>
  <si>
    <t>Date: 22 February 2006</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</si>
  <si>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t>
  </si>
  <si>
    <t>credit facilities granted to NHC</t>
  </si>
  <si>
    <t xml:space="preserve">Corporate guarantee given by the Company to licensed bank for </t>
  </si>
  <si>
    <t>In respect of the current period</t>
  </si>
  <si>
    <t>Malaysian tax</t>
  </si>
  <si>
    <t>Deferred tax</t>
  </si>
  <si>
    <t>Interest expenses</t>
  </si>
  <si>
    <t xml:space="preserve">The current trend into healthy cooking will argur well for the high-end stainless steel cookware industry as high-end cookware is well known for preserving the original flavours and nutrients of the food when cooking. The current trend of induction cooking will also augur well for Group as the Group's cookware are induction capable.  </t>
  </si>
  <si>
    <t>The Group's prospects are summarised as follows:</t>
  </si>
  <si>
    <t>(i)</t>
  </si>
  <si>
    <t>Adoption of induction cooking technology and trend towards higher quality cookware globally</t>
  </si>
  <si>
    <t>(ii)</t>
  </si>
  <si>
    <t>(iii)</t>
  </si>
  <si>
    <t xml:space="preserve">Product diversification </t>
  </si>
  <si>
    <t xml:space="preserve">Expansion of customer base and markets </t>
  </si>
  <si>
    <t>Share issue expenses</t>
  </si>
  <si>
    <t>The significant accounting policies adopted are consistent with those of the audited financial statements for the year ended 31 December 2005 except for the adoption of the following new/revised FRS effective for the financial period beginning 1 January 2006:</t>
  </si>
  <si>
    <t>CHANGES IN ACCOUNTING POLICIES</t>
  </si>
  <si>
    <t>FRS 2</t>
  </si>
  <si>
    <t>Share-based Payment</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</si>
  <si>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</si>
  <si>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</si>
  <si>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</si>
  <si>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</si>
  <si>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</si>
  <si>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</si>
  <si>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</si>
  <si>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</si>
  <si>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</si>
  <si>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</si>
  <si>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</si>
  <si>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132</t>
  </si>
  <si>
    <t>FRS 133</t>
  </si>
  <si>
    <t>Earnings Per Share</t>
  </si>
  <si>
    <t>FRS 136</t>
  </si>
  <si>
    <t>Impairment of Assets</t>
  </si>
  <si>
    <t xml:space="preserve">FRS 101 </t>
  </si>
  <si>
    <t>Property, Plant &amp; Equipment</t>
  </si>
  <si>
    <t>Financial Instruments: Disclosure and Presentation</t>
  </si>
  <si>
    <t xml:space="preserve">The same accounting policies and methods of computation are followed in the interim financial statements as compared with the annual financial statement for the year ended 31 December 2005 except as noted under note A2. </t>
  </si>
  <si>
    <t>FRS 2: Share-based Payment</t>
  </si>
  <si>
    <t>This FRS requires an entity to recognise share-based payment transactions in its financial statements, including transactions with employees or other parties to be settled in cash, other assets, or equity instruments of the entity.</t>
  </si>
  <si>
    <t>Decrease in retained earnings</t>
  </si>
  <si>
    <t>1.1.2006</t>
  </si>
  <si>
    <t>Decrease in profit for the period</t>
  </si>
  <si>
    <t>A15</t>
  </si>
  <si>
    <t>A16</t>
  </si>
  <si>
    <t>FRS 117</t>
  </si>
  <si>
    <t>FRS 124</t>
  </si>
  <si>
    <t>Leases</t>
  </si>
  <si>
    <t>Related Party Disclosures</t>
  </si>
  <si>
    <t>The adoption of the FRS 102, 108, 110, 116, 121, 127, 132, 133 and 136 does not have a significant financial impact on the Group. The principal effects of the changes in accounting policies resulting from the adoption of the new/revised FRS are discussed below:</t>
  </si>
  <si>
    <t>CARRYING AMOUNT OF REVALUED ASSETS</t>
  </si>
  <si>
    <t>The valuations of property, plant &amp; equipment have been brought forward without amendment from the financial statements for the year ended 31 December 2005.</t>
  </si>
  <si>
    <t>B14</t>
  </si>
  <si>
    <t>AUTHORISATION FOR ISSUE</t>
  </si>
  <si>
    <t>There was no purchase or disposal of unquoted investment and/or properties during the quarter and the period under review.</t>
  </si>
  <si>
    <t>There was no purchase or disposal of quoted securities during the quarter and the period under review.</t>
  </si>
  <si>
    <t xml:space="preserve">   to equity holders of the parent:</t>
  </si>
  <si>
    <t>Attributable to equity holders of the parent</t>
  </si>
  <si>
    <t>Total equity</t>
  </si>
  <si>
    <t xml:space="preserve">Surplus on revaluation on freehold </t>
  </si>
  <si>
    <t>A2(a)</t>
  </si>
  <si>
    <t>At 1 January 2005</t>
  </si>
  <si>
    <t>At 1 January 2006</t>
  </si>
  <si>
    <t>As previously stated</t>
  </si>
  <si>
    <t>Prior year adjustment - effects of</t>
  </si>
  <si>
    <t>At 1 January 2006 (restated)</t>
  </si>
  <si>
    <t>ASSETS</t>
  </si>
  <si>
    <t>Current assets</t>
  </si>
  <si>
    <t>TOTAL ASSETS</t>
  </si>
  <si>
    <t>EQUITY AND LIABILITIES</t>
  </si>
  <si>
    <t>Equity attributable to equity holders of the parent</t>
  </si>
  <si>
    <t>Share premium</t>
  </si>
  <si>
    <t>Other reserves</t>
  </si>
  <si>
    <t>Non-current asset</t>
  </si>
  <si>
    <t>Non-current liability</t>
  </si>
  <si>
    <t>Total liabilities</t>
  </si>
  <si>
    <t>Current liabilities</t>
  </si>
  <si>
    <t>Segment results</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</si>
  <si>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</si>
  <si>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Income tax expense</t>
  </si>
  <si>
    <t>PBT</t>
  </si>
  <si>
    <t>COMPARISON WITH IMMEDIATE PRECEDING QUARTER'S RESULTS</t>
  </si>
  <si>
    <t>Bank overdraft (included within short term borrowings in Note B8)</t>
  </si>
  <si>
    <t xml:space="preserve">Earnings per share (sen) attributable </t>
  </si>
  <si>
    <t>ended</t>
  </si>
  <si>
    <t xml:space="preserve">Net Assets per share attributable to equity </t>
  </si>
  <si>
    <t>TOTAL EQUITY AND LIABILITIES</t>
  </si>
  <si>
    <t>holders of the parent (RM)</t>
  </si>
  <si>
    <t>FRS 116: Property, Plant &amp; Equipment</t>
  </si>
  <si>
    <r>
      <t>The interim financial statements are unaudited and have been prepared in accordance with Financial Reporting Standard (FRS) 134</t>
    </r>
    <r>
      <rPr>
        <vertAlign val="subscript"/>
        <sz val="10"/>
        <rFont val="Times New Roman"/>
        <family val="1"/>
      </rPr>
      <t>2004</t>
    </r>
    <r>
      <rPr>
        <sz val="10"/>
        <rFont val="Times New Roman"/>
        <family val="1"/>
      </rPr>
      <t xml:space="preserve">: Interim Financial Reporting issued by the Malaysian Accounting Standards Board (“MASB”) and paragraph 9.22 of the Listing Requirements of Bursa Securities. </t>
    </r>
  </si>
  <si>
    <t xml:space="preserve">CASH AND CASH EQUIVALENT AT BEGINNING OF </t>
  </si>
  <si>
    <t>CASH AND CASH EQUIVALENT AT END OF FINANCIAL</t>
  </si>
  <si>
    <t>Profit for the period</t>
  </si>
  <si>
    <t>Share-based payment under ESOS</t>
  </si>
  <si>
    <t>Financing from hire purchase</t>
  </si>
  <si>
    <t>Net cash used in investing activities</t>
  </si>
  <si>
    <t>CASH FLOWS FROM INVESTING ACTIVITIES</t>
  </si>
  <si>
    <t>Cash generated from operations</t>
  </si>
  <si>
    <t>Increase in equity compensation reserve (included within other reserves)</t>
  </si>
  <si>
    <t>Purchase from Everpro Sdn. Bhd.</t>
  </si>
  <si>
    <t>3 MONTHS ENDED</t>
  </si>
  <si>
    <t>3 months ended</t>
  </si>
  <si>
    <t xml:space="preserve">3 months </t>
  </si>
  <si>
    <t>Other operating expenses</t>
  </si>
  <si>
    <t>The Group will also continue its product diversification strategy through continuous product research, design and development. As at todate, the Group has sent out its first batch of  rectangular stainless steel reflective mirrors to Japan in July 2006. The Group expects the completion of its development of the intelligent induction cooker by the end of this year. The Group hopes that these new products would broaden its products and customer base.</t>
  </si>
  <si>
    <t>The effective rate for the quarter is lower than the statutory rate mainly due to availability of reinvestment allowances.</t>
  </si>
  <si>
    <t xml:space="preserve">Basic EPS is calculated by dividing the profit attributable to equity holders of the parent by the weighted average number of ordinary shares in issue during the period. </t>
  </si>
  <si>
    <t>New/revised FRSs which would be adopted by the Group commencing from the financial period beginning 1 January 2007 are:</t>
  </si>
  <si>
    <t>The Company operates an equity-settled, share-based compensation plan for the employees of the Group, the Ni Hsin Resources Berhad Employee Share Options Scheme (ESOS). Prior 1 January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Black-Scholes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</si>
  <si>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There are no other outstanding capital commitments at the end of the current quarter.</t>
  </si>
  <si>
    <t>The adoption of the revised FRS 101 has affected the presentation of the condensed consolidated income statements, balance sheets and statements of changes in equity.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</si>
  <si>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30.9.2006</t>
  </si>
  <si>
    <t>Issuance of shares</t>
  </si>
  <si>
    <t>Dividend paid</t>
  </si>
  <si>
    <t>land and factory</t>
  </si>
  <si>
    <t>adopting FRS 2</t>
  </si>
  <si>
    <t>Pursuant to Initial Public Offerings ("IPO")</t>
  </si>
  <si>
    <t>Share-based payment under Employees'</t>
  </si>
  <si>
    <t>Share Option Scheme ("ESOS")</t>
  </si>
  <si>
    <t>Other</t>
  </si>
  <si>
    <t>Reserves</t>
  </si>
  <si>
    <t>Revised Utilisation</t>
  </si>
  <si>
    <t>Variance</t>
  </si>
  <si>
    <t>Proceeds from issue of share capital</t>
  </si>
  <si>
    <t>Proceeds from sale of equipment</t>
  </si>
  <si>
    <t>Income tax paid</t>
  </si>
  <si>
    <t>Tax recoverable</t>
  </si>
  <si>
    <t>Bank overdraft - secured</t>
  </si>
  <si>
    <t>Trade and other receivables</t>
  </si>
  <si>
    <t>Trade and other payables</t>
  </si>
  <si>
    <t>Loss/(gain) on disposal of property, plant &amp; equipment</t>
  </si>
  <si>
    <t>NET DECREASE IN CASH AND CASH EQUIVALENTS</t>
  </si>
  <si>
    <t>credit facilities granted to EGAM</t>
  </si>
  <si>
    <t>STATUS OF CORPORATE PROPOSALS (CONT.)</t>
  </si>
  <si>
    <t>Borrowings</t>
  </si>
  <si>
    <t>Hire purchase liability</t>
  </si>
  <si>
    <t>(1)</t>
  </si>
  <si>
    <t>(2)</t>
  </si>
  <si>
    <t>31 DECEMBER 2006</t>
  </si>
  <si>
    <t>31.12.2006</t>
  </si>
  <si>
    <t>12 MONTHS ENDED</t>
  </si>
  <si>
    <t>UNAUDITED CONDENSED CONSOLIDATED BALANCE SHEET AS AT 31 DECEMBER 2006</t>
  </si>
  <si>
    <t>FOR THE TWELVE MONTHS ENDED</t>
  </si>
  <si>
    <t>FOR THE THREE AND TWELVE MONTHS PERIOD ENDED 31 DECEMBER 2006</t>
  </si>
  <si>
    <t>FOR THE TWELVE MONTHS PERIOD ENDED 31 DECEMBER 2006</t>
  </si>
  <si>
    <t>At 31 December 2006</t>
  </si>
  <si>
    <t>12 months ended</t>
  </si>
  <si>
    <t>3 months ended 31 December 2005</t>
  </si>
  <si>
    <t>12 months ended 31 December 2005</t>
  </si>
  <si>
    <t>RESULTS FOR 12 MONTHS ENDED 31 DECEMBER 2006</t>
  </si>
  <si>
    <t>RESULTS FOR 12 MONTHS ENDED 31 DECEMBER 2005</t>
  </si>
  <si>
    <t>Save as disclosed below, the Company is not aware of any other contingent liabilities as at 31 December 2006:</t>
  </si>
  <si>
    <t xml:space="preserve">12 months </t>
  </si>
  <si>
    <t>Save as disclosed below, there were no other borrowings or debt securities in the Group as at 31 December 2006:</t>
  </si>
  <si>
    <t>As at 21 February 2007  (the latest practicable date not earlier than seven (7) days from the date of issue of this report), the balance of unsubscribed portion of the shares offered for sale to Bumiputera investors are 32,273,000 shares.</t>
  </si>
  <si>
    <t>On 18 January 2007, the SC has approved an extension until 28 July 2007 for the temporary placement of 32,273,000 Offer Shares with DB (Malaysia) Nominee (Asing) Sdn. Bhd.. These offer shares are the balance of the unsubscribed portion of the shares offered for sale to Bumiputera investors as part of the Company's initial public offering.</t>
  </si>
  <si>
    <t>On 17 April 2006, the Certified Plan (Plan Akui) has been approved by Jabatan Ukur and Pemetaan Selangor.</t>
  </si>
  <si>
    <t>As at todate, the Company is in the process of preparing the submission of the Certified Plan to the Land Office.</t>
  </si>
  <si>
    <t>27 February 2007</t>
  </si>
  <si>
    <t>The interim financial statements were authorised for issue by the Board of Directors in accordance with a resolution of the directors on 27 February 2007</t>
  </si>
  <si>
    <t>RESULTS FOR 3 MONTHS ENDED 31 DECEMBER 2006</t>
  </si>
  <si>
    <t>RESULTS FOR 3 MONTHS ENDED 31 DECEMBER 2005</t>
  </si>
  <si>
    <t>Unallocated corporate expenses</t>
  </si>
  <si>
    <t>At 31 December 2005 (restated)</t>
  </si>
  <si>
    <t>Dividend</t>
  </si>
  <si>
    <t>Save as disclosed below, there were no issuance and repayment of debt and equity securities, share buy-backs, share cancellation or shares held as a treasury shares and resale of treasury shares for the current financial year to-date:</t>
  </si>
  <si>
    <t>Month</t>
  </si>
  <si>
    <t>No. of Shares</t>
  </si>
  <si>
    <t>Price</t>
  </si>
  <si>
    <t>Highest</t>
  </si>
  <si>
    <t xml:space="preserve">Lowest </t>
  </si>
  <si>
    <t>Average</t>
  </si>
  <si>
    <t>Total Considerations Paid  #</t>
  </si>
  <si>
    <t>RM</t>
  </si>
  <si>
    <t>November 2006</t>
  </si>
  <si>
    <t>December 2006</t>
  </si>
  <si>
    <t xml:space="preserve">#  </t>
  </si>
  <si>
    <t>Inclusive of commission, stamp duty and other charges</t>
  </si>
  <si>
    <t>All the above shares were being held and retained as treasury shares as defined under Section  67A of the Companies Act, 1965. As at 31 December 2006,  the total number of treasury shares were 3,978,800 representing 1.77% of the total paid-up share capital of the Company. None of the treasury shares were sold or cancelled during the current quarter and the year under review.</t>
  </si>
  <si>
    <t>During the financial year ended 31 December 2006, the following dividends were paid:</t>
  </si>
  <si>
    <t>A final dividend of  2.778 sen per share less 28% Income Tax for the financial year ended 31 December 2005 was paid on 5 July 2006</t>
  </si>
  <si>
    <t>The Group is principally engaged in the design, manufacture and sale of stainless steel kitchenware, cookware, convex mirror and research and development and manufacture of clad metals. The segmental results of the Group for the year ended 31 December 2006 based on activities are as follows:</t>
  </si>
  <si>
    <t>There were no changes in the composition of the Group, including business combinations, acquisition or disposal of subsidiaries and long term investments, restructuring and discontinuing operations during the current quarter and the year under review.</t>
  </si>
  <si>
    <t>Significant related party transactions which involve the directors and/or substantial shareholders of the Group for the financial year ended 31 December 2006 are as follows:</t>
  </si>
  <si>
    <t>Rental income from Everpro Sdn. Bhd.</t>
  </si>
  <si>
    <t>Bankers' acceptance - unsecured</t>
  </si>
  <si>
    <t>*</t>
  </si>
  <si>
    <t>Inclusive of additional listing expenses of RM117,000.</t>
  </si>
  <si>
    <t>The Company raised RM7,429,950 from the public issue and utilisation of proceeds as at 21 February 2007  (the latest practicable date not earlier than seven (7) days from the date of issue of this report) are as follows:</t>
  </si>
  <si>
    <t>Treasury shares</t>
  </si>
  <si>
    <t>Treasury</t>
  </si>
  <si>
    <t>Shares</t>
  </si>
  <si>
    <t>Purchase of treasury shares</t>
  </si>
  <si>
    <t xml:space="preserve">Dividend </t>
  </si>
  <si>
    <t>Cash and cash equivalent at the end of the financial year comprise the following :</t>
  </si>
  <si>
    <t>The Group does not have any financial instruments with off balance sheet risk as at 21 February 2007.</t>
  </si>
  <si>
    <t>YEAR</t>
  </si>
  <si>
    <t>FINANCIAL YEAR</t>
  </si>
  <si>
    <t>Net cash generated from operating activities</t>
  </si>
  <si>
    <t>NOTES TO THE INTERIM FINANCIAL STATEMENTS FOR THE YEAR ENDED 31 DECEMBER 2006</t>
  </si>
  <si>
    <t>There were no unusual items affecting the assets, liabilities, equity, net income or cash flows during the current quarter and financial year ended 31 December 2006 except as disclosed in Note A2.</t>
  </si>
  <si>
    <t>For the diluted losses per share calculation, the weighted average number of ordinary shares in issue is adjusted to assume conversion of all dilutive potential shares. The Group's dilutive potential ordinary shares are in respect of options over shares granted to employees.</t>
  </si>
  <si>
    <t>However, the diluted losses per share resulted in a decrease in losses per share in the current period and is therefore not shown in accordance with FRS 133: Earnings per Share.</t>
  </si>
  <si>
    <t>Payment date: to be announced at a later date; and</t>
  </si>
  <si>
    <t>The Group achieved a revenue and profit before taxation ("PBT") of approximately of RM15.75 million and RM4.00 million respectively for the current quarter.  The Group's revenue decreased marginally  by RM0.09  million in this quarter compared to the previous year's corresponding quarter.  For the year ended 31 December 2006, the Group recorded revenues of approximately RM43.62 million and PBT of approximately RM8.12 million.  The Group's revenue increased by RM4.84 million in current year, representing a growth of 12.48% compared to the year ended 31 December 2005. The growth in revenue is achieved due to stronger orders from existing and new customers in Japan.  With the improvement in the Japanese economy, export orders to Japan has increased compared to the previous year. However, the gross profit margins of the Group declined due to higher raw material costs, especially aluminium and high grade stainless steel, which increased significantly in the year.</t>
  </si>
  <si>
    <t>The Group will continue to focus on securing more customers in existing markets and seek new export markets to broaden the Group's geographical reach.  The Group's largest export market, Japan, has shown an improvement in consumer spending and economic results in 2005 and remained strong in 2006.  Hence, the Group anticipates strong orders to remain from its customers in Japan in 2007.  The Group intends to focus in expanding the markets for its Enco Rice Bowl, which showed promising initial market response in Malaysia since its launch in end August 2005. The Enco Rice Bowl is targeted to replace the inner rice cooker bowl which is normally made of aluminium which will deteriorate after usage.  Currently, the Group has also exported its Enco Rice Bowl to Singapore and Taiwan.</t>
  </si>
  <si>
    <t>The total dividend for the current financial year is 1.389 sen per Ordinary Share less 28% Income Tax  and 1.370 sen per Ordinary Share less 27% Income Tax.</t>
  </si>
  <si>
    <t>A proposed final dividend of 1.370 sen per Ordinary Share less 27% Income Tax  for the financial year ended 31 December 2006 has been recommended by the Board of Directors. The proposed final dividend will be subject to the shareholders' approval at the forthcoming  Third Annual  General Meeting of the Company;</t>
  </si>
  <si>
    <t>There were no material changes in estimates that have a material effect on the results for the current quarter and financial year ended 31 December 2006 other than that disclosed in paragraph A2 (c).</t>
  </si>
  <si>
    <t xml:space="preserve">FRS 116 requires the review of the residual value and remaining useful life of each item of property, plant and equipment at least at each financial year-end. The Group revised the residual values of certain property, plant and equipment and the changes are accounted for as a change in an accounting estimate in accordance with FRS 108. 
</t>
  </si>
  <si>
    <t>Increase in profit for the period</t>
  </si>
  <si>
    <t xml:space="preserve">The financial impact to the Group arising from this change in accounting estimate is as follows: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</si>
</sst>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quot;   &quot;;[Red]\-#,##0.00&quot;   &quot;"/>
    <numFmt numFmtId="188" formatCode="0.00\ ;\(0.00\)"/>
    <numFmt numFmtId="189" formatCode="#,##0&quot;   &quot;;\-#,##0&quot;   &quot;"/>
    <numFmt numFmtId="190" formatCode="#,##0.0"/>
    <numFmt numFmtId="191" formatCode="_-* #,##0.0\ _$_-;\-* #,##0.0\ _$_-;_-* &quot;-&quot;??\ _$_-;_-@_-"/>
    <numFmt numFmtId="192" formatCode="_-* #,##0\ _$_-;\-* #,##0\ _$_-;_-* &quot;-&quot;??\ _$_-;_-@_-"/>
    <numFmt numFmtId="193" formatCode="d\-mmm\-yyyy"/>
    <numFmt numFmtId="194" formatCode="mmm\-yyyy"/>
    <numFmt numFmtId="195" formatCode="_(* #,##0_);_(* \(#,##0\);_(* &quot;-&quot;??_);_(@_)"/>
    <numFmt numFmtId="196" formatCode="_(* #,##0.0_);_(* \(#,##0.0\);_(* &quot;-&quot;??_);_(@_)"/>
    <numFmt numFmtId="197" formatCode="[$-409]dddd\,\ mmmm\ dd\,\ yyyy"/>
    <numFmt numFmtId="198" formatCode="#,##0.000"/>
    <numFmt numFmtId="199" formatCode="&quot;RM&quot;#,##0;\-&quot;RM&quot;#,##0"/>
    <numFmt numFmtId="200" formatCode="&quot;RM&quot;#,##0;[Red]\-&quot;RM&quot;#,##0"/>
    <numFmt numFmtId="201" formatCode="&quot;RM&quot;#,##0.00;\-&quot;RM&quot;#,##0.00"/>
    <numFmt numFmtId="202" formatCode="&quot;RM&quot;#,##0.00;[Red]\-&quot;RM&quot;#,##0.00"/>
    <numFmt numFmtId="203" formatCode="_-&quot;RM&quot;* #,##0_-;\-&quot;RM&quot;* #,##0_-;_-&quot;RM&quot;* &quot;-&quot;_-;_-@_-"/>
    <numFmt numFmtId="204" formatCode="_-&quot;RM&quot;* #,##0.00_-;\-&quot;RM&quot;* #,##0.00_-;_-&quot;RM&quot;* &quot;-&quot;??_-;_-@_-"/>
    <numFmt numFmtId="205" formatCode="&quot;RM&quot;#,##0_);\(&quot;RM&quot;#,##0\)"/>
    <numFmt numFmtId="206" formatCode="&quot;RM&quot;#,##0_);[Red]\(&quot;RM&quot;#,##0\)"/>
    <numFmt numFmtId="207" formatCode="&quot;RM&quot;#,##0.00_);\(&quot;RM&quot;#,##0.00\)"/>
    <numFmt numFmtId="208" formatCode="&quot;RM&quot;#,##0.00_);[Red]\(&quot;RM&quot;#,##0.00\)"/>
    <numFmt numFmtId="209" formatCode="_(&quot;RM&quot;* #,##0_);_(&quot;RM&quot;* \(#,##0\);_(&quot;RM&quot;* &quot;-&quot;_);_(@_)"/>
    <numFmt numFmtId="210" formatCode="_(&quot;RM&quot;* #,##0.00_);_(&quot;RM&quot;* \(#,##0.00\);_(&quot;RM&quot;* &quot;-&quot;??_);_(@_)"/>
    <numFmt numFmtId="211" formatCode="d/mmm/yy"/>
    <numFmt numFmtId="212" formatCode="_-* #,##0_-;\-* #,##0_-;_-* &quot;-&quot;??_-;_-@_-"/>
    <numFmt numFmtId="213" formatCode="0_);\(0\)"/>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000_);_(* \(#,##0.000\);_(* &quot;-&quot;_);_(@_)"/>
    <numFmt numFmtId="220" formatCode="_(* #,##0.0000_);_(* \(#,##0.0000\);_(* &quot;-&quot;_);_(@_)"/>
    <numFmt numFmtId="221" formatCode="0.0%"/>
    <numFmt numFmtId="222" formatCode="0.0"/>
  </numFmts>
  <fonts count="18">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Times New Roman"/>
      <family val="1"/>
    </font>
    <font>
      <b/>
      <sz val="18"/>
      <name val="Arial"/>
      <family val="2"/>
    </font>
    <font>
      <sz val="12"/>
      <name val="Arial"/>
      <family val="2"/>
    </font>
    <font>
      <sz val="16"/>
      <name val="Arial"/>
      <family val="2"/>
    </font>
    <font>
      <sz val="14"/>
      <name val="Arial"/>
      <family val="2"/>
    </font>
    <font>
      <b/>
      <sz val="14"/>
      <name val="Arial"/>
      <family val="2"/>
    </font>
    <font>
      <b/>
      <sz val="10"/>
      <name val="Times New Roman"/>
      <family val="1"/>
    </font>
    <font>
      <b/>
      <u val="single"/>
      <sz val="10"/>
      <name val="Times New Roman"/>
      <family val="1"/>
    </font>
    <font>
      <b/>
      <sz val="12"/>
      <name val="Times New Roman"/>
      <family val="1"/>
    </font>
    <font>
      <b/>
      <sz val="10"/>
      <color indexed="10"/>
      <name val="Times New Roman"/>
      <family val="1"/>
    </font>
    <font>
      <vertAlign val="subscript"/>
      <sz val="10"/>
      <name val="Times New Roman"/>
      <family val="1"/>
    </font>
    <font>
      <sz val="10"/>
      <color indexed="10"/>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2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1">
    <xf numFmtId="3" fontId="0" fillId="0" borderId="0" xfId="0" applyAlignment="1">
      <alignment/>
    </xf>
    <xf numFmtId="0" fontId="0" fillId="0" borderId="0" xfId="21">
      <alignment/>
      <protection/>
    </xf>
    <xf numFmtId="0" fontId="7" fillId="0" borderId="0" xfId="21" applyFont="1" applyAlignment="1">
      <alignment horizontal="left"/>
      <protection/>
    </xf>
    <xf numFmtId="0" fontId="8" fillId="0" borderId="0" xfId="21" applyFont="1" applyAlignment="1">
      <alignment horizontal="left"/>
      <protection/>
    </xf>
    <xf numFmtId="0" fontId="9" fillId="0" borderId="0" xfId="21" applyFont="1" applyAlignment="1">
      <alignment horizontal="left"/>
      <protection/>
    </xf>
    <xf numFmtId="0" fontId="10" fillId="0" borderId="0" xfId="21" applyFont="1">
      <alignment/>
      <protection/>
    </xf>
    <xf numFmtId="0" fontId="11" fillId="0" borderId="0" xfId="21" applyFont="1">
      <alignment/>
      <protection/>
    </xf>
    <xf numFmtId="15" fontId="11" fillId="0" borderId="0" xfId="21" applyNumberFormat="1" applyFont="1" quotePrefix="1">
      <alignment/>
      <protection/>
    </xf>
    <xf numFmtId="3" fontId="6" fillId="0" borderId="0" xfId="0" applyFont="1" applyBorder="1" applyAlignment="1">
      <alignment/>
    </xf>
    <xf numFmtId="3" fontId="12" fillId="0" borderId="0" xfId="0" applyFont="1" applyBorder="1" applyAlignment="1">
      <alignment horizontal="center"/>
    </xf>
    <xf numFmtId="3" fontId="12" fillId="0" borderId="0" xfId="0" applyFont="1" applyBorder="1" applyAlignment="1">
      <alignment/>
    </xf>
    <xf numFmtId="3" fontId="12" fillId="0" borderId="0" xfId="0" applyFont="1" applyFill="1" applyBorder="1" applyAlignment="1">
      <alignment horizontal="center"/>
    </xf>
    <xf numFmtId="3" fontId="6" fillId="0" borderId="0" xfId="0" applyFont="1" applyFill="1" applyBorder="1" applyAlignment="1">
      <alignment/>
    </xf>
    <xf numFmtId="3" fontId="6" fillId="0" borderId="0" xfId="0" applyFont="1" applyFill="1" applyBorder="1" applyAlignment="1">
      <alignment horizontal="center"/>
    </xf>
    <xf numFmtId="41" fontId="6" fillId="0" borderId="0" xfId="0" applyNumberFormat="1" applyFont="1" applyBorder="1" applyAlignment="1">
      <alignment horizontal="center"/>
    </xf>
    <xf numFmtId="3" fontId="6" fillId="0" borderId="0" xfId="0" applyFont="1" applyFill="1" applyBorder="1" applyAlignment="1">
      <alignment horizontal="right"/>
    </xf>
    <xf numFmtId="15" fontId="12" fillId="0" borderId="0" xfId="0" applyNumberFormat="1" applyFont="1" applyAlignment="1">
      <alignment horizontal="center"/>
    </xf>
    <xf numFmtId="41" fontId="6" fillId="0" borderId="0" xfId="0" applyNumberFormat="1" applyFont="1" applyBorder="1" applyAlignment="1">
      <alignment/>
    </xf>
    <xf numFmtId="188" fontId="6" fillId="0" borderId="0" xfId="0" applyNumberFormat="1" applyFont="1" applyBorder="1" applyAlignment="1">
      <alignment/>
    </xf>
    <xf numFmtId="41" fontId="6" fillId="0" borderId="0" xfId="0" applyNumberFormat="1" applyFont="1" applyBorder="1" applyAlignment="1">
      <alignment horizontal="right"/>
    </xf>
    <xf numFmtId="41" fontId="12" fillId="0" borderId="1" xfId="0" applyNumberFormat="1" applyFont="1" applyBorder="1" applyAlignment="1">
      <alignment horizontal="center"/>
    </xf>
    <xf numFmtId="41" fontId="6" fillId="0" borderId="0" xfId="0" applyNumberFormat="1" applyFont="1" applyFill="1" applyBorder="1" applyAlignment="1">
      <alignment horizontal="center"/>
    </xf>
    <xf numFmtId="3" fontId="12" fillId="0" borderId="0" xfId="0" applyFont="1" applyFill="1" applyBorder="1" applyAlignment="1">
      <alignment/>
    </xf>
    <xf numFmtId="3" fontId="13" fillId="0" borderId="0" xfId="0" applyFont="1" applyFill="1" applyBorder="1" applyAlignment="1">
      <alignment/>
    </xf>
    <xf numFmtId="3" fontId="6" fillId="0" borderId="0" xfId="15" applyFont="1" applyFill="1" applyBorder="1" applyAlignment="1">
      <alignment/>
    </xf>
    <xf numFmtId="3" fontId="6" fillId="0" borderId="0" xfId="15" applyFont="1" applyFill="1" applyBorder="1" applyAlignment="1">
      <alignment horizontal="center"/>
    </xf>
    <xf numFmtId="3" fontId="12" fillId="0" borderId="0" xfId="0" applyFont="1" applyFill="1" applyAlignment="1">
      <alignment/>
    </xf>
    <xf numFmtId="3" fontId="6" fillId="0" borderId="0" xfId="0" applyNumberFormat="1" applyFont="1" applyFill="1" applyBorder="1" applyAlignment="1">
      <alignment/>
    </xf>
    <xf numFmtId="3" fontId="12" fillId="0" borderId="0" xfId="0" applyNumberFormat="1" applyFont="1" applyFill="1" applyBorder="1" applyAlignment="1">
      <alignment/>
    </xf>
    <xf numFmtId="3" fontId="6" fillId="0" borderId="0" xfId="0" applyFont="1" applyFill="1" applyBorder="1" applyAlignment="1">
      <alignment horizontal="center" vertical="top"/>
    </xf>
    <xf numFmtId="3" fontId="12" fillId="0" borderId="0" xfId="0" applyFont="1" applyFill="1" applyBorder="1" applyAlignment="1">
      <alignment horizontal="center" vertical="top"/>
    </xf>
    <xf numFmtId="3" fontId="6" fillId="0" borderId="0" xfId="0" applyFont="1" applyFill="1" applyAlignment="1">
      <alignment horizontal="justify" vertical="top"/>
    </xf>
    <xf numFmtId="3" fontId="6" fillId="0" borderId="0" xfId="0" applyFont="1" applyFill="1" applyBorder="1" applyAlignment="1">
      <alignment horizontal="justify" vertical="top" wrapText="1"/>
    </xf>
    <xf numFmtId="3" fontId="12" fillId="0" borderId="0" xfId="0" applyFont="1" applyFill="1" applyBorder="1" applyAlignment="1">
      <alignment horizontal="justify"/>
    </xf>
    <xf numFmtId="3" fontId="12" fillId="0" borderId="0" xfId="0" applyFont="1" applyFill="1" applyBorder="1" applyAlignment="1">
      <alignment horizontal="right"/>
    </xf>
    <xf numFmtId="3" fontId="6" fillId="0" borderId="0" xfId="0" applyFont="1" applyFill="1" applyBorder="1" applyAlignment="1" quotePrefix="1">
      <alignment horizontal="center"/>
    </xf>
    <xf numFmtId="3" fontId="6" fillId="0" borderId="0" xfId="0" applyFont="1" applyFill="1" applyBorder="1" applyAlignment="1">
      <alignment vertical="top"/>
    </xf>
    <xf numFmtId="3" fontId="12" fillId="0" borderId="0" xfId="0" applyFont="1" applyFill="1" applyAlignment="1">
      <alignment horizontal="justify" vertical="top"/>
    </xf>
    <xf numFmtId="41" fontId="6" fillId="0" borderId="0" xfId="0" applyNumberFormat="1" applyFont="1" applyFill="1" applyBorder="1" applyAlignment="1">
      <alignment/>
    </xf>
    <xf numFmtId="3" fontId="6" fillId="0" borderId="0" xfId="0" applyFont="1" applyFill="1" applyBorder="1" applyAlignment="1">
      <alignment horizontal="justify" vertical="top"/>
    </xf>
    <xf numFmtId="3" fontId="12" fillId="0" borderId="0" xfId="15" applyFont="1" applyFill="1" applyBorder="1" applyAlignment="1">
      <alignment horizontal="right"/>
    </xf>
    <xf numFmtId="41" fontId="6" fillId="0" borderId="0" xfId="15" applyNumberFormat="1" applyFont="1" applyFill="1" applyBorder="1" applyAlignment="1">
      <alignment horizontal="right"/>
    </xf>
    <xf numFmtId="41" fontId="6" fillId="0" borderId="2" xfId="15" applyNumberFormat="1" applyFont="1" applyFill="1" applyBorder="1" applyAlignment="1">
      <alignment horizontal="right"/>
    </xf>
    <xf numFmtId="3" fontId="6" fillId="0" borderId="0" xfId="0" applyFont="1" applyFill="1" applyBorder="1" applyAlignment="1">
      <alignment horizontal="right" vertical="top"/>
    </xf>
    <xf numFmtId="3" fontId="6" fillId="0" borderId="1" xfId="0" applyFont="1" applyFill="1" applyBorder="1" applyAlignment="1">
      <alignment horizontal="right" vertical="top"/>
    </xf>
    <xf numFmtId="3" fontId="12" fillId="0" borderId="0" xfId="0" applyFont="1" applyFill="1" applyBorder="1" applyAlignment="1">
      <alignment horizontal="right" vertical="top"/>
    </xf>
    <xf numFmtId="41" fontId="6" fillId="0" borderId="0" xfId="15" applyNumberFormat="1" applyFont="1" applyFill="1" applyBorder="1" applyAlignment="1">
      <alignment horizontal="center"/>
    </xf>
    <xf numFmtId="41" fontId="6" fillId="0" borderId="0" xfId="15" applyNumberFormat="1" applyFont="1" applyFill="1" applyBorder="1" applyAlignment="1">
      <alignment/>
    </xf>
    <xf numFmtId="3" fontId="6" fillId="0" borderId="0" xfId="0" applyFont="1" applyFill="1" applyBorder="1" applyAlignment="1">
      <alignment horizontal="justify"/>
    </xf>
    <xf numFmtId="3" fontId="6" fillId="0" borderId="0" xfId="0" applyFont="1" applyFill="1" applyBorder="1" applyAlignment="1">
      <alignment/>
    </xf>
    <xf numFmtId="3" fontId="12" fillId="0" borderId="0" xfId="0" applyFont="1" applyFill="1" applyBorder="1" applyAlignment="1">
      <alignment horizontal="left"/>
    </xf>
    <xf numFmtId="3" fontId="12" fillId="0" borderId="0" xfId="0" applyFont="1" applyFill="1" applyBorder="1" applyAlignment="1">
      <alignment/>
    </xf>
    <xf numFmtId="3" fontId="13" fillId="0" borderId="0" xfId="0" applyFont="1" applyFill="1" applyBorder="1" applyAlignment="1">
      <alignment/>
    </xf>
    <xf numFmtId="3" fontId="14" fillId="0" borderId="0" xfId="0" applyFont="1" applyFill="1" applyBorder="1" applyAlignment="1">
      <alignment/>
    </xf>
    <xf numFmtId="3" fontId="6" fillId="0" borderId="0" xfId="0" applyFont="1" applyFill="1" applyAlignment="1">
      <alignment/>
    </xf>
    <xf numFmtId="41" fontId="6" fillId="0" borderId="2" xfId="15" applyNumberFormat="1" applyFont="1" applyFill="1" applyBorder="1" applyAlignment="1">
      <alignment horizontal="center"/>
    </xf>
    <xf numFmtId="3" fontId="6" fillId="0" borderId="0" xfId="0" applyFont="1" applyFill="1" applyAlignment="1">
      <alignment horizontal="justify" vertical="top" wrapText="1"/>
    </xf>
    <xf numFmtId="3" fontId="0" fillId="0" borderId="0" xfId="0" applyFill="1" applyAlignment="1">
      <alignment horizontal="justify"/>
    </xf>
    <xf numFmtId="3" fontId="6" fillId="0" borderId="0" xfId="0" applyFont="1" applyFill="1" applyAlignment="1">
      <alignment/>
    </xf>
    <xf numFmtId="3" fontId="12" fillId="0" borderId="0" xfId="0" applyFont="1" applyFill="1" applyAlignment="1">
      <alignment/>
    </xf>
    <xf numFmtId="15" fontId="6" fillId="0" borderId="0" xfId="0" applyNumberFormat="1" applyFont="1" applyFill="1" applyAlignment="1" quotePrefix="1">
      <alignment/>
    </xf>
    <xf numFmtId="41" fontId="12" fillId="0" borderId="0" xfId="0" applyNumberFormat="1" applyFont="1" applyFill="1" applyBorder="1" applyAlignment="1">
      <alignment/>
    </xf>
    <xf numFmtId="41" fontId="12" fillId="0" borderId="0" xfId="0" applyNumberFormat="1" applyFont="1" applyFill="1" applyBorder="1" applyAlignment="1">
      <alignment horizontal="center"/>
    </xf>
    <xf numFmtId="41" fontId="6" fillId="0" borderId="3" xfId="0" applyNumberFormat="1" applyFont="1" applyFill="1" applyBorder="1" applyAlignment="1">
      <alignment horizontal="center"/>
    </xf>
    <xf numFmtId="41" fontId="6" fillId="0" borderId="2" xfId="0" applyNumberFormat="1" applyFont="1" applyFill="1" applyBorder="1" applyAlignment="1">
      <alignment horizontal="center"/>
    </xf>
    <xf numFmtId="41" fontId="12" fillId="0" borderId="4" xfId="0" applyNumberFormat="1" applyFont="1" applyFill="1" applyBorder="1" applyAlignment="1">
      <alignment horizontal="center"/>
    </xf>
    <xf numFmtId="41" fontId="6" fillId="0" borderId="4" xfId="15" applyNumberFormat="1" applyFont="1" applyFill="1" applyBorder="1" applyAlignment="1">
      <alignment horizontal="right"/>
    </xf>
    <xf numFmtId="195" fontId="6" fillId="0" borderId="0" xfId="15" applyNumberFormat="1" applyFont="1" applyFill="1" applyBorder="1" applyAlignment="1">
      <alignment horizontal="center" vertical="top"/>
    </xf>
    <xf numFmtId="41" fontId="6" fillId="0" borderId="0" xfId="15" applyNumberFormat="1" applyFont="1" applyFill="1" applyBorder="1" applyAlignment="1">
      <alignment horizontal="right" vertical="top"/>
    </xf>
    <xf numFmtId="41" fontId="6" fillId="0" borderId="0" xfId="15" applyNumberFormat="1" applyFont="1" applyFill="1" applyBorder="1" applyAlignment="1">
      <alignment horizontal="center" vertical="top"/>
    </xf>
    <xf numFmtId="41" fontId="6" fillId="0" borderId="2" xfId="15" applyNumberFormat="1" applyFont="1" applyFill="1" applyBorder="1" applyAlignment="1">
      <alignment horizontal="center" vertical="top"/>
    </xf>
    <xf numFmtId="195" fontId="6" fillId="0" borderId="0" xfId="15" applyNumberFormat="1" applyFont="1" applyFill="1" applyBorder="1" applyAlignment="1">
      <alignment/>
    </xf>
    <xf numFmtId="41" fontId="6" fillId="0" borderId="0" xfId="15" applyNumberFormat="1" applyFont="1" applyFill="1" applyAlignment="1">
      <alignment horizontal="center"/>
    </xf>
    <xf numFmtId="43" fontId="6" fillId="0" borderId="0" xfId="0" applyNumberFormat="1" applyFont="1" applyFill="1" applyBorder="1" applyAlignment="1">
      <alignment/>
    </xf>
    <xf numFmtId="15" fontId="12" fillId="0" borderId="0" xfId="0" applyNumberFormat="1" applyFont="1" applyFill="1" applyBorder="1" applyAlignment="1" quotePrefix="1">
      <alignment horizontal="center"/>
    </xf>
    <xf numFmtId="0" fontId="6" fillId="0" borderId="0" xfId="0" applyNumberFormat="1" applyFont="1" applyFill="1" applyBorder="1" applyAlignment="1">
      <alignment horizontal="justify" vertical="top" wrapText="1"/>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justify" vertical="top" wrapText="1"/>
    </xf>
    <xf numFmtId="41" fontId="6" fillId="0" borderId="0" xfId="0" applyNumberFormat="1" applyFont="1" applyFill="1" applyBorder="1" applyAlignment="1">
      <alignment horizontal="right" vertical="top" wrapText="1"/>
    </xf>
    <xf numFmtId="41" fontId="6" fillId="0" borderId="5"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3" fontId="12" fillId="0" borderId="0" xfId="0" applyFont="1" applyAlignment="1">
      <alignment horizontal="right"/>
    </xf>
    <xf numFmtId="15" fontId="12" fillId="0" borderId="0" xfId="0" applyNumberFormat="1" applyFont="1" applyAlignment="1">
      <alignment horizontal="right"/>
    </xf>
    <xf numFmtId="3" fontId="15" fillId="0" borderId="0" xfId="0" applyFont="1" applyFill="1" applyBorder="1" applyAlignment="1">
      <alignment/>
    </xf>
    <xf numFmtId="3" fontId="12" fillId="0" borderId="0" xfId="0" applyFont="1" applyBorder="1" applyAlignment="1">
      <alignment horizontal="right"/>
    </xf>
    <xf numFmtId="3" fontId="6" fillId="0" borderId="0" xfId="0" applyFont="1" applyFill="1" applyBorder="1" applyAlignment="1" quotePrefix="1">
      <alignment/>
    </xf>
    <xf numFmtId="3" fontId="6" fillId="0" borderId="0" xfId="0" applyFont="1" applyFill="1" applyBorder="1" applyAlignment="1">
      <alignment horizontal="left" vertical="top" wrapText="1"/>
    </xf>
    <xf numFmtId="3" fontId="6" fillId="0" borderId="0" xfId="0" applyFont="1" applyBorder="1" applyAlignment="1">
      <alignment horizontal="center"/>
    </xf>
    <xf numFmtId="41" fontId="6" fillId="0" borderId="0" xfId="15" applyNumberFormat="1" applyFont="1" applyBorder="1" applyAlignment="1">
      <alignment/>
    </xf>
    <xf numFmtId="41" fontId="6" fillId="0" borderId="2" xfId="0" applyNumberFormat="1" applyFont="1" applyBorder="1" applyAlignment="1">
      <alignment/>
    </xf>
    <xf numFmtId="41" fontId="6" fillId="0" borderId="6" xfId="15" applyNumberFormat="1" applyFont="1" applyFill="1" applyBorder="1" applyAlignment="1">
      <alignment horizontal="right"/>
    </xf>
    <xf numFmtId="41" fontId="6" fillId="0" borderId="7" xfId="15" applyNumberFormat="1" applyFont="1" applyFill="1" applyBorder="1" applyAlignment="1">
      <alignment horizontal="right"/>
    </xf>
    <xf numFmtId="41" fontId="6" fillId="0" borderId="5" xfId="15" applyNumberFormat="1" applyFont="1" applyFill="1" applyBorder="1" applyAlignment="1">
      <alignment horizontal="right"/>
    </xf>
    <xf numFmtId="41" fontId="6" fillId="0" borderId="0" xfId="0" applyNumberFormat="1" applyFont="1" applyFill="1" applyBorder="1" applyAlignment="1">
      <alignment horizontal="right"/>
    </xf>
    <xf numFmtId="41" fontId="6" fillId="0" borderId="8" xfId="15" applyNumberFormat="1" applyFont="1" applyFill="1" applyBorder="1" applyAlignment="1">
      <alignment horizontal="right"/>
    </xf>
    <xf numFmtId="41" fontId="6" fillId="0" borderId="1" xfId="0" applyNumberFormat="1" applyFont="1" applyFill="1" applyBorder="1" applyAlignment="1">
      <alignment horizontal="right"/>
    </xf>
    <xf numFmtId="219" fontId="6" fillId="0" borderId="0" xfId="0" applyNumberFormat="1" applyFont="1" applyFill="1" applyBorder="1" applyAlignment="1">
      <alignment horizontal="right"/>
    </xf>
    <xf numFmtId="41" fontId="6" fillId="0" borderId="0" xfId="15" applyNumberFormat="1" applyFont="1" applyFill="1" applyAlignment="1">
      <alignment horizontal="right"/>
    </xf>
    <xf numFmtId="41" fontId="12" fillId="0" borderId="0" xfId="0" applyNumberFormat="1" applyFont="1" applyFill="1" applyBorder="1" applyAlignment="1">
      <alignment horizontal="right"/>
    </xf>
    <xf numFmtId="41" fontId="6" fillId="0" borderId="1" xfId="0" applyNumberFormat="1" applyFont="1" applyFill="1" applyBorder="1" applyAlignment="1">
      <alignment/>
    </xf>
    <xf numFmtId="3" fontId="6" fillId="0" borderId="0" xfId="0" applyFont="1" applyFill="1" applyAlignment="1">
      <alignment horizontal="left" vertical="top" wrapText="1"/>
    </xf>
    <xf numFmtId="37" fontId="6" fillId="0" borderId="0" xfId="0" applyNumberFormat="1" applyFont="1" applyFill="1" applyBorder="1" applyAlignment="1">
      <alignment horizontal="right"/>
    </xf>
    <xf numFmtId="3" fontId="12" fillId="0" borderId="0" xfId="0" applyFont="1" applyFill="1" applyBorder="1" applyAlignment="1">
      <alignment horizontal="justify" vertical="top" wrapText="1"/>
    </xf>
    <xf numFmtId="3" fontId="12" fillId="0" borderId="0" xfId="0" applyFont="1" applyFill="1" applyBorder="1" applyAlignment="1">
      <alignment horizontal="left" vertical="top" wrapText="1"/>
    </xf>
    <xf numFmtId="218" fontId="6" fillId="0" borderId="0" xfId="15" applyNumberFormat="1" applyFont="1" applyFill="1" applyBorder="1" applyAlignment="1">
      <alignment horizontal="right"/>
    </xf>
    <xf numFmtId="3" fontId="12" fillId="0" borderId="0" xfId="0" applyFont="1" applyFill="1" applyAlignment="1">
      <alignment horizontal="right" wrapText="1"/>
    </xf>
    <xf numFmtId="3" fontId="12" fillId="0" borderId="0" xfId="0" applyFont="1" applyFill="1" applyAlignment="1">
      <alignment horizontal="right"/>
    </xf>
    <xf numFmtId="41" fontId="12" fillId="0" borderId="5" xfId="0" applyNumberFormat="1" applyFont="1" applyFill="1" applyBorder="1" applyAlignment="1">
      <alignment horizontal="center"/>
    </xf>
    <xf numFmtId="41" fontId="12" fillId="0" borderId="2" xfId="0" applyNumberFormat="1" applyFont="1" applyFill="1" applyBorder="1" applyAlignment="1">
      <alignment horizontal="center"/>
    </xf>
    <xf numFmtId="37" fontId="6" fillId="0" borderId="0" xfId="15" applyNumberFormat="1" applyFont="1" applyFill="1" applyBorder="1" applyAlignment="1">
      <alignment horizontal="right"/>
    </xf>
    <xf numFmtId="0" fontId="6" fillId="0" borderId="0" xfId="0" applyNumberFormat="1" applyFont="1" applyFill="1" applyBorder="1" applyAlignment="1">
      <alignment vertical="top"/>
    </xf>
    <xf numFmtId="3" fontId="0" fillId="0" borderId="0" xfId="0" applyFont="1" applyFill="1" applyAlignment="1">
      <alignment vertical="top" wrapText="1"/>
    </xf>
    <xf numFmtId="41" fontId="6" fillId="0" borderId="1" xfId="15" applyNumberFormat="1" applyFont="1" applyFill="1" applyBorder="1" applyAlignment="1">
      <alignment horizontal="right"/>
    </xf>
    <xf numFmtId="15" fontId="12" fillId="0" borderId="0" xfId="0" applyNumberFormat="1" applyFont="1" applyFill="1" applyBorder="1" applyAlignment="1">
      <alignment horizontal="center"/>
    </xf>
    <xf numFmtId="41" fontId="6" fillId="0" borderId="0" xfId="0" applyNumberFormat="1" applyFont="1" applyFill="1" applyBorder="1" applyAlignment="1">
      <alignment horizontal="justify" vertical="top" wrapText="1"/>
    </xf>
    <xf numFmtId="41" fontId="6" fillId="0" borderId="5" xfId="15" applyNumberFormat="1" applyFont="1" applyFill="1" applyBorder="1" applyAlignment="1">
      <alignment/>
    </xf>
    <xf numFmtId="41" fontId="6" fillId="0" borderId="5" xfId="15" applyNumberFormat="1" applyFont="1" applyFill="1" applyBorder="1" applyAlignment="1">
      <alignment horizontal="center"/>
    </xf>
    <xf numFmtId="221" fontId="6" fillId="0" borderId="0" xfId="22" applyNumberFormat="1" applyFont="1" applyFill="1" applyBorder="1" applyAlignment="1">
      <alignment/>
    </xf>
    <xf numFmtId="10" fontId="6" fillId="0" borderId="0" xfId="22" applyNumberFormat="1" applyFont="1" applyFill="1" applyBorder="1" applyAlignment="1">
      <alignment/>
    </xf>
    <xf numFmtId="3" fontId="0" fillId="0" borderId="0" xfId="0" applyFill="1" applyAlignment="1">
      <alignment horizontal="justify" vertical="top" wrapText="1"/>
    </xf>
    <xf numFmtId="9" fontId="6" fillId="0" borderId="2" xfId="22" applyFont="1" applyFill="1" applyBorder="1" applyAlignment="1">
      <alignment horizontal="center" vertical="top"/>
    </xf>
    <xf numFmtId="41" fontId="6" fillId="0" borderId="0" xfId="0" applyNumberFormat="1" applyFont="1" applyBorder="1" applyAlignment="1" quotePrefix="1">
      <alignment horizontal="right"/>
    </xf>
    <xf numFmtId="41" fontId="6" fillId="0" borderId="1" xfId="0" applyNumberFormat="1" applyFont="1" applyFill="1" applyBorder="1" applyAlignment="1">
      <alignment horizontal="right" vertical="top"/>
    </xf>
    <xf numFmtId="41" fontId="6" fillId="0" borderId="0" xfId="0" applyNumberFormat="1" applyFont="1" applyFill="1" applyBorder="1" applyAlignment="1">
      <alignment horizontal="justify" vertical="top"/>
    </xf>
    <xf numFmtId="3" fontId="12" fillId="0" borderId="0" xfId="0" applyFont="1" applyFill="1" applyBorder="1" applyAlignment="1">
      <alignment horizontal="right" wrapText="1"/>
    </xf>
    <xf numFmtId="41" fontId="6" fillId="0" borderId="2" xfId="15" applyNumberFormat="1" applyFont="1" applyFill="1" applyBorder="1" applyAlignment="1">
      <alignment horizontal="right" vertical="top"/>
    </xf>
    <xf numFmtId="9" fontId="6" fillId="0" borderId="2" xfId="22" applyFont="1" applyFill="1" applyBorder="1" applyAlignment="1">
      <alignment horizontal="right" vertical="top"/>
    </xf>
    <xf numFmtId="41" fontId="6" fillId="0" borderId="0" xfId="0" applyNumberFormat="1" applyFont="1" applyFill="1" applyAlignment="1">
      <alignment horizontal="center"/>
    </xf>
    <xf numFmtId="3" fontId="6" fillId="0" borderId="1" xfId="15" applyFont="1" applyFill="1" applyBorder="1" applyAlignment="1">
      <alignment/>
    </xf>
    <xf numFmtId="221" fontId="17" fillId="0" borderId="0" xfId="22" applyNumberFormat="1" applyFont="1" applyFill="1" applyAlignment="1">
      <alignment horizontal="right"/>
    </xf>
    <xf numFmtId="9" fontId="6" fillId="0" borderId="0" xfId="22" applyFont="1" applyFill="1" applyBorder="1" applyAlignment="1">
      <alignment horizontal="right"/>
    </xf>
    <xf numFmtId="41" fontId="17" fillId="0" borderId="0" xfId="15" applyNumberFormat="1" applyFont="1" applyFill="1" applyAlignment="1">
      <alignment horizontal="right"/>
    </xf>
    <xf numFmtId="41" fontId="17" fillId="0" borderId="0" xfId="15" applyNumberFormat="1" applyFont="1" applyFill="1" applyBorder="1" applyAlignment="1">
      <alignment horizontal="right" vertical="top"/>
    </xf>
    <xf numFmtId="221" fontId="17" fillId="0" borderId="0" xfId="22" applyNumberFormat="1" applyFont="1" applyFill="1" applyBorder="1" applyAlignment="1">
      <alignment horizontal="right" vertical="top"/>
    </xf>
    <xf numFmtId="218" fontId="6" fillId="0" borderId="0" xfId="0" applyNumberFormat="1" applyFont="1" applyFill="1" applyBorder="1" applyAlignment="1">
      <alignment horizontal="right"/>
    </xf>
    <xf numFmtId="0" fontId="6" fillId="0" borderId="0" xfId="0" applyNumberFormat="1" applyFont="1" applyFill="1" applyBorder="1" applyAlignment="1">
      <alignment horizontal="left" vertical="top" wrapText="1"/>
    </xf>
    <xf numFmtId="3" fontId="6" fillId="0" borderId="1" xfId="0" applyFont="1" applyFill="1" applyBorder="1" applyAlignment="1">
      <alignment/>
    </xf>
    <xf numFmtId="198" fontId="6" fillId="0" borderId="0" xfId="0" applyNumberFormat="1" applyFont="1" applyFill="1" applyBorder="1" applyAlignment="1">
      <alignment horizontal="right"/>
    </xf>
    <xf numFmtId="41" fontId="6" fillId="0" borderId="5" xfId="0" applyNumberFormat="1" applyFont="1" applyFill="1" applyBorder="1" applyAlignment="1">
      <alignment horizontal="justify" vertical="top" wrapText="1"/>
    </xf>
    <xf numFmtId="0" fontId="11" fillId="0" borderId="0" xfId="21" applyFont="1" applyFill="1">
      <alignment/>
      <protection/>
    </xf>
    <xf numFmtId="3" fontId="6" fillId="0" borderId="0" xfId="0" applyFont="1" applyFill="1" applyBorder="1" applyAlignment="1" quotePrefix="1">
      <alignment horizontal="center" vertical="top"/>
    </xf>
    <xf numFmtId="41" fontId="6" fillId="0" borderId="0" xfId="15" applyNumberFormat="1" applyFont="1" applyFill="1" applyBorder="1" applyAlignment="1">
      <alignment horizontal="justify" vertical="top"/>
    </xf>
    <xf numFmtId="41" fontId="6" fillId="0" borderId="1" xfId="0" applyNumberFormat="1" applyFont="1" applyFill="1" applyBorder="1" applyAlignment="1">
      <alignment horizontal="justify" vertical="top"/>
    </xf>
    <xf numFmtId="3" fontId="12" fillId="0" borderId="0" xfId="0" applyFont="1" applyFill="1" applyBorder="1" applyAlignment="1">
      <alignment horizontal="center" vertical="center" wrapText="1"/>
    </xf>
    <xf numFmtId="3" fontId="6" fillId="0" borderId="0" xfId="0" applyFont="1" applyFill="1" applyAlignment="1">
      <alignment horizontal="justify" vertical="top" wrapText="1"/>
    </xf>
    <xf numFmtId="3" fontId="0" fillId="0" borderId="0" xfId="0" applyFont="1" applyFill="1" applyAlignment="1">
      <alignment horizontal="justify" vertical="top" wrapText="1"/>
    </xf>
    <xf numFmtId="3" fontId="6" fillId="0" borderId="0" xfId="0" applyFont="1" applyFill="1" applyAlignment="1">
      <alignment horizontal="justify"/>
    </xf>
    <xf numFmtId="3" fontId="6" fillId="0" borderId="0" xfId="0" applyFont="1" applyFill="1" applyBorder="1" applyAlignment="1">
      <alignment horizontal="left" vertical="top" wrapText="1"/>
    </xf>
    <xf numFmtId="0" fontId="6" fillId="0" borderId="0" xfId="0" applyNumberFormat="1" applyFont="1" applyFill="1" applyBorder="1" applyAlignment="1">
      <alignment horizontal="justify" vertical="top" wrapText="1"/>
    </xf>
    <xf numFmtId="0" fontId="6" fillId="0" borderId="0" xfId="0" applyNumberFormat="1" applyFont="1" applyFill="1" applyBorder="1" applyAlignment="1">
      <alignment horizontal="justify" vertical="top"/>
    </xf>
    <xf numFmtId="0" fontId="12" fillId="0" borderId="0" xfId="0" applyNumberFormat="1" applyFont="1" applyFill="1" applyBorder="1" applyAlignment="1">
      <alignment horizontal="left" vertical="top" wrapText="1"/>
    </xf>
    <xf numFmtId="41" fontId="6" fillId="0" borderId="1" xfId="15" applyNumberFormat="1" applyFont="1" applyFill="1" applyBorder="1" applyAlignment="1">
      <alignment horizontal="center"/>
    </xf>
    <xf numFmtId="3" fontId="12" fillId="0" borderId="0" xfId="0" applyFont="1" applyFill="1" applyBorder="1" applyAlignment="1">
      <alignment horizontal="left"/>
    </xf>
    <xf numFmtId="3" fontId="6" fillId="0" borderId="0" xfId="0" applyFont="1" applyFill="1" applyBorder="1" applyAlignment="1">
      <alignment horizontal="left"/>
    </xf>
    <xf numFmtId="3" fontId="6" fillId="0" borderId="0" xfId="0" applyFont="1" applyFill="1" applyAlignment="1">
      <alignment horizontal="justify" vertical="top" shrinkToFit="1"/>
    </xf>
    <xf numFmtId="3" fontId="12" fillId="0" borderId="0" xfId="0" applyFont="1" applyFill="1" applyBorder="1" applyAlignment="1">
      <alignment horizontal="center"/>
    </xf>
    <xf numFmtId="3" fontId="6" fillId="0" borderId="0" xfId="0" applyFont="1" applyFill="1" applyBorder="1" applyAlignment="1">
      <alignment horizontal="justify" vertical="top" shrinkToFit="1"/>
    </xf>
    <xf numFmtId="3" fontId="6" fillId="0" borderId="0" xfId="0" applyFont="1" applyFill="1" applyBorder="1" applyAlignment="1">
      <alignment horizontal="justify" vertical="top"/>
    </xf>
    <xf numFmtId="3" fontId="12" fillId="0" borderId="0" xfId="0" applyFont="1" applyBorder="1" applyAlignment="1">
      <alignment horizontal="left"/>
    </xf>
    <xf numFmtId="3" fontId="6" fillId="0" borderId="0" xfId="0" applyFont="1" applyBorder="1" applyAlignment="1">
      <alignment horizontal="left"/>
    </xf>
    <xf numFmtId="3" fontId="12" fillId="0" borderId="0" xfId="0" applyFont="1" applyBorder="1" applyAlignment="1">
      <alignment horizontal="center"/>
    </xf>
    <xf numFmtId="3" fontId="6" fillId="0" borderId="0" xfId="0" applyFont="1" applyFill="1" applyBorder="1" applyAlignment="1">
      <alignment horizontal="justify" vertical="top" wrapText="1"/>
    </xf>
    <xf numFmtId="3" fontId="0" fillId="0" borderId="0" xfId="0" applyFill="1" applyAlignment="1">
      <alignment wrapText="1"/>
    </xf>
    <xf numFmtId="3" fontId="6" fillId="0" borderId="0" xfId="0" applyFont="1" applyFill="1" applyBorder="1" applyAlignment="1">
      <alignment horizontal="left" vertical="top"/>
    </xf>
    <xf numFmtId="3" fontId="12" fillId="0" borderId="0" xfId="0" applyFont="1" applyFill="1" applyBorder="1" applyAlignment="1">
      <alignment horizontal="center" vertical="justify" wrapText="1"/>
    </xf>
    <xf numFmtId="0" fontId="6" fillId="0" borderId="0" xfId="0" applyNumberFormat="1" applyFont="1" applyFill="1" applyBorder="1" applyAlignment="1">
      <alignment horizontal="left" vertical="top"/>
    </xf>
    <xf numFmtId="3" fontId="6" fillId="0" borderId="0" xfId="0" applyFont="1" applyFill="1" applyBorder="1" applyAlignment="1">
      <alignment horizontal="center"/>
    </xf>
    <xf numFmtId="3" fontId="6" fillId="0" borderId="1" xfId="0" applyFont="1" applyFill="1" applyBorder="1" applyAlignment="1">
      <alignment horizontal="center"/>
    </xf>
    <xf numFmtId="3" fontId="12" fillId="0" borderId="0" xfId="0" applyFont="1" applyFill="1" applyBorder="1" applyAlignment="1">
      <alignment horizontal="right" vertical="center" wrapText="1"/>
    </xf>
    <xf numFmtId="3" fontId="12" fillId="0" borderId="0" xfId="0" applyFont="1" applyFill="1" applyBorder="1" applyAlignment="1" applyProtection="1">
      <alignment horizontal="center" vertical="center" wrapText="1"/>
      <protection/>
    </xf>
    <xf numFmtId="0" fontId="6" fillId="0" borderId="0" xfId="0" applyNumberFormat="1" applyFont="1" applyFill="1" applyBorder="1" applyAlignment="1">
      <alignment horizontal="left" vertical="top" wrapText="1"/>
    </xf>
    <xf numFmtId="3" fontId="6" fillId="0" borderId="0" xfId="0" applyFont="1" applyFill="1" applyAlignment="1">
      <alignment horizontal="justify" vertical="top"/>
    </xf>
    <xf numFmtId="3" fontId="6" fillId="0" borderId="0" xfId="0" applyFont="1" applyFill="1" applyBorder="1" applyAlignment="1">
      <alignment horizontal="justify"/>
    </xf>
    <xf numFmtId="3" fontId="0" fillId="0" borderId="0" xfId="0" applyFill="1" applyAlignment="1">
      <alignment horizontal="justify" vertical="top" wrapText="1"/>
    </xf>
    <xf numFmtId="3" fontId="12" fillId="0" borderId="0" xfId="0" applyFont="1" applyFill="1" applyBorder="1" applyAlignment="1">
      <alignment horizontal="left" vertical="top" wrapText="1"/>
    </xf>
    <xf numFmtId="43" fontId="6" fillId="0" borderId="0" xfId="0" applyNumberFormat="1" applyFont="1" applyFill="1" applyAlignment="1">
      <alignment horizontal="right"/>
    </xf>
    <xf numFmtId="43" fontId="6" fillId="0" borderId="0" xfId="0" applyNumberFormat="1" applyFont="1" applyFill="1" applyBorder="1" applyAlignment="1">
      <alignment horizontal="center"/>
    </xf>
    <xf numFmtId="43" fontId="6" fillId="0" borderId="0" xfId="0" applyNumberFormat="1" applyFont="1" applyFill="1" applyBorder="1" applyAlignment="1">
      <alignment horizontal="right"/>
    </xf>
    <xf numFmtId="3" fontId="0" fillId="0" borderId="0" xfId="0" applyFill="1" applyAlignment="1">
      <alignment vertical="center" wrapText="1"/>
    </xf>
    <xf numFmtId="3" fontId="0" fillId="0" borderId="0" xfId="0" applyFill="1" applyAlignment="1">
      <alignment horizontal="right" vertical="center" wrapText="1"/>
    </xf>
    <xf numFmtId="3" fontId="0" fillId="0" borderId="0" xfId="0" applyFill="1"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900"/>
      <rgbColor rgb="00CC00FF"/>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CCECFF"/>
      <rgbColor rgb="00E0FFE0"/>
      <rgbColor rgb="00FFFF99"/>
      <rgbColor rgb="00A6CAF0"/>
      <rgbColor rgb="00FFCCFF"/>
      <rgbColor rgb="00CCCCFF"/>
      <rgbColor rgb="00FFCC99"/>
      <rgbColor rgb="002A6FF9"/>
      <rgbColor rgb="003FB8CD"/>
      <rgbColor rgb="00FFCC00"/>
      <rgbColor rgb="00FFE1FF"/>
      <rgbColor rgb="00CC99FF"/>
      <rgbColor rgb="00A0627A"/>
      <rgbColor rgb="00624FAC"/>
      <rgbColor rgb="00969696"/>
      <rgbColor rgb="001D2FBE"/>
      <rgbColor rgb="0099FF99"/>
      <rgbColor rgb="00004500"/>
      <rgbColor rgb="00453E01"/>
      <rgbColor rgb="006A2813"/>
      <rgbColor rgb="00CC99FF"/>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895350</xdr:colOff>
      <xdr:row>7</xdr:row>
      <xdr:rowOff>142875</xdr:rowOff>
    </xdr:to>
    <xdr:pic>
      <xdr:nvPicPr>
        <xdr:cNvPr id="1" name="Picture 3"/>
        <xdr:cNvPicPr preferRelativeResize="1">
          <a:picLocks noChangeAspect="1"/>
        </xdr:cNvPicPr>
      </xdr:nvPicPr>
      <xdr:blipFill>
        <a:blip r:embed="rId1"/>
        <a:stretch>
          <a:fillRect/>
        </a:stretch>
      </xdr:blipFill>
      <xdr:spPr>
        <a:xfrm>
          <a:off x="628650" y="161925"/>
          <a:ext cx="8858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85725</xdr:rowOff>
    </xdr:from>
    <xdr:to>
      <xdr:col>8</xdr:col>
      <xdr:colOff>0</xdr:colOff>
      <xdr:row>9</xdr:row>
      <xdr:rowOff>85725</xdr:rowOff>
    </xdr:to>
    <xdr:sp>
      <xdr:nvSpPr>
        <xdr:cNvPr id="1" name="Line 7"/>
        <xdr:cNvSpPr>
          <a:spLocks/>
        </xdr:cNvSpPr>
      </xdr:nvSpPr>
      <xdr:spPr>
        <a:xfrm>
          <a:off x="6667500" y="154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8</xdr:row>
      <xdr:rowOff>85725</xdr:rowOff>
    </xdr:from>
    <xdr:to>
      <xdr:col>5</xdr:col>
      <xdr:colOff>257175</xdr:colOff>
      <xdr:row>8</xdr:row>
      <xdr:rowOff>85725</xdr:rowOff>
    </xdr:to>
    <xdr:sp>
      <xdr:nvSpPr>
        <xdr:cNvPr id="2" name="Line 10"/>
        <xdr:cNvSpPr>
          <a:spLocks/>
        </xdr:cNvSpPr>
      </xdr:nvSpPr>
      <xdr:spPr>
        <a:xfrm flipH="1">
          <a:off x="2867025" y="13811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8</xdr:row>
      <xdr:rowOff>95250</xdr:rowOff>
    </xdr:from>
    <xdr:to>
      <xdr:col>9</xdr:col>
      <xdr:colOff>914400</xdr:colOff>
      <xdr:row>8</xdr:row>
      <xdr:rowOff>95250</xdr:rowOff>
    </xdr:to>
    <xdr:sp>
      <xdr:nvSpPr>
        <xdr:cNvPr id="3" name="Line 11"/>
        <xdr:cNvSpPr>
          <a:spLocks/>
        </xdr:cNvSpPr>
      </xdr:nvSpPr>
      <xdr:spPr>
        <a:xfrm>
          <a:off x="7400925" y="13906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578</xdr:row>
      <xdr:rowOff>0</xdr:rowOff>
    </xdr:from>
    <xdr:to>
      <xdr:col>9</xdr:col>
      <xdr:colOff>28575</xdr:colOff>
      <xdr:row>578</xdr:row>
      <xdr:rowOff>0</xdr:rowOff>
    </xdr:to>
    <xdr:sp>
      <xdr:nvSpPr>
        <xdr:cNvPr id="1" name="TextBox 25"/>
        <xdr:cNvSpPr txBox="1">
          <a:spLocks noChangeArrowheads="1"/>
        </xdr:cNvSpPr>
      </xdr:nvSpPr>
      <xdr:spPr>
        <a:xfrm>
          <a:off x="390525" y="99231450"/>
          <a:ext cx="54387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809625</xdr:colOff>
      <xdr:row>490</xdr:row>
      <xdr:rowOff>9525</xdr:rowOff>
    </xdr:from>
    <xdr:to>
      <xdr:col>9</xdr:col>
      <xdr:colOff>114300</xdr:colOff>
      <xdr:row>490</xdr:row>
      <xdr:rowOff>161925</xdr:rowOff>
    </xdr:to>
    <xdr:sp>
      <xdr:nvSpPr>
        <xdr:cNvPr id="2" name="TextBox 73"/>
        <xdr:cNvSpPr txBox="1">
          <a:spLocks noChangeArrowheads="1"/>
        </xdr:cNvSpPr>
      </xdr:nvSpPr>
      <xdr:spPr>
        <a:xfrm>
          <a:off x="5791200" y="84143850"/>
          <a:ext cx="12382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D18"/>
  <sheetViews>
    <sheetView tabSelected="1" zoomScaleSheetLayoutView="160" workbookViewId="0" topLeftCell="A1">
      <selection activeCell="D23" sqref="D23"/>
    </sheetView>
  </sheetViews>
  <sheetFormatPr defaultColWidth="9.140625" defaultRowHeight="12.75"/>
  <cols>
    <col min="1" max="1" width="9.28125" style="1" bestFit="1" customWidth="1"/>
    <col min="2" max="2" width="14.57421875" style="1" bestFit="1" customWidth="1"/>
    <col min="3" max="16384" width="9.140625" style="1" customWidth="1"/>
  </cols>
  <sheetData>
    <row r="2" ht="12.75"/>
    <row r="3" ht="12.75">
      <c r="D3"/>
    </row>
    <row r="4" ht="12.75"/>
    <row r="5" ht="12.75"/>
    <row r="6" ht="12.75"/>
    <row r="7" ht="12.75"/>
    <row r="8" ht="12.75"/>
    <row r="10" ht="23.25">
      <c r="B10" s="2" t="s">
        <v>154</v>
      </c>
    </row>
    <row r="11" ht="15">
      <c r="B11" s="3" t="s">
        <v>155</v>
      </c>
    </row>
    <row r="12" ht="15">
      <c r="B12" s="3" t="s">
        <v>152</v>
      </c>
    </row>
    <row r="13" ht="20.25">
      <c r="B13" s="4"/>
    </row>
    <row r="14" s="5" customFormat="1" ht="18">
      <c r="B14" s="6" t="s">
        <v>153</v>
      </c>
    </row>
    <row r="15" s="5" customFormat="1" ht="18">
      <c r="B15" s="6"/>
    </row>
    <row r="16" s="5" customFormat="1" ht="18">
      <c r="B16" s="139" t="s">
        <v>350</v>
      </c>
    </row>
    <row r="17" s="5" customFormat="1" ht="18">
      <c r="B17" s="6"/>
    </row>
    <row r="18" s="5" customFormat="1" ht="18">
      <c r="B18" s="7" t="s">
        <v>346</v>
      </c>
    </row>
  </sheetData>
  <printOptions/>
  <pageMargins left="0.5" right="0.5" top="0.75" bottom="0.7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7"/>
  <sheetViews>
    <sheetView view="pageBreakPreview" zoomScaleSheetLayoutView="100" workbookViewId="0" topLeftCell="A28">
      <selection activeCell="E24" sqref="E24"/>
    </sheetView>
  </sheetViews>
  <sheetFormatPr defaultColWidth="9.140625" defaultRowHeight="12.75"/>
  <cols>
    <col min="1" max="1" width="29.140625" style="12" customWidth="1"/>
    <col min="2" max="2" width="8.7109375" style="12" customWidth="1"/>
    <col min="3" max="3" width="1.7109375" style="12" customWidth="1"/>
    <col min="4" max="5" width="16.57421875" style="12" customWidth="1"/>
    <col min="6" max="6" width="1.28515625" style="12" customWidth="1"/>
    <col min="7" max="8" width="16.57421875" style="12" customWidth="1"/>
    <col min="9" max="9" width="3.140625" style="12" customWidth="1"/>
    <col min="10" max="10" width="9.28125" style="12" customWidth="1"/>
    <col min="11" max="11" width="12.00390625" style="12" customWidth="1"/>
    <col min="12" max="16384" width="9.28125" style="12" customWidth="1"/>
  </cols>
  <sheetData>
    <row r="1" spans="1:8" ht="12.75">
      <c r="A1" s="152" t="s">
        <v>156</v>
      </c>
      <c r="B1" s="152"/>
      <c r="C1" s="152"/>
      <c r="D1" s="152"/>
      <c r="E1" s="152"/>
      <c r="F1" s="152"/>
      <c r="G1" s="152"/>
      <c r="H1" s="152"/>
    </row>
    <row r="2" spans="1:8" ht="12.75">
      <c r="A2" s="153" t="s">
        <v>157</v>
      </c>
      <c r="B2" s="153"/>
      <c r="C2" s="153"/>
      <c r="D2" s="153"/>
      <c r="E2" s="153"/>
      <c r="F2" s="153"/>
      <c r="G2" s="153"/>
      <c r="H2" s="153"/>
    </row>
    <row r="3" spans="1:8" s="22" customFormat="1" ht="12.75">
      <c r="A3" s="153" t="s">
        <v>106</v>
      </c>
      <c r="B3" s="153"/>
      <c r="C3" s="153"/>
      <c r="D3" s="153"/>
      <c r="E3" s="153"/>
      <c r="F3" s="153"/>
      <c r="G3" s="153"/>
      <c r="H3" s="153"/>
    </row>
    <row r="5" spans="1:8" ht="12.75">
      <c r="A5" s="26" t="s">
        <v>107</v>
      </c>
      <c r="B5" s="26"/>
      <c r="C5" s="54"/>
      <c r="D5" s="54"/>
      <c r="E5" s="54"/>
      <c r="F5" s="54"/>
      <c r="G5" s="54"/>
      <c r="H5" s="54"/>
    </row>
    <row r="6" spans="1:8" ht="12.75">
      <c r="A6" s="26" t="s">
        <v>351</v>
      </c>
      <c r="B6" s="26"/>
      <c r="C6" s="54"/>
      <c r="D6" s="54"/>
      <c r="E6" s="54"/>
      <c r="F6" s="54"/>
      <c r="G6" s="54"/>
      <c r="H6" s="54"/>
    </row>
    <row r="7" spans="1:8" ht="12.75">
      <c r="A7" s="12" t="s">
        <v>158</v>
      </c>
      <c r="C7" s="22"/>
      <c r="D7" s="22"/>
      <c r="E7" s="22"/>
      <c r="F7" s="22"/>
      <c r="G7" s="22"/>
      <c r="H7" s="22"/>
    </row>
    <row r="8" spans="3:8" ht="12.75">
      <c r="C8" s="22"/>
      <c r="D8" s="22"/>
      <c r="E8" s="22"/>
      <c r="F8" s="22"/>
      <c r="G8" s="22"/>
      <c r="H8" s="22"/>
    </row>
    <row r="9" spans="1:8" ht="12.75">
      <c r="A9" s="22"/>
      <c r="B9" s="22"/>
      <c r="C9" s="22"/>
      <c r="D9" s="22"/>
      <c r="E9" s="22"/>
      <c r="F9" s="22"/>
      <c r="G9" s="22"/>
      <c r="H9" s="22"/>
    </row>
    <row r="10" spans="1:8" ht="12.75">
      <c r="A10" s="22"/>
      <c r="B10" s="22"/>
      <c r="C10" s="22"/>
      <c r="D10" s="155" t="s">
        <v>308</v>
      </c>
      <c r="E10" s="155"/>
      <c r="F10" s="11"/>
      <c r="G10" s="155" t="s">
        <v>348</v>
      </c>
      <c r="H10" s="155"/>
    </row>
    <row r="11" spans="1:8" ht="12.75">
      <c r="A11" s="22"/>
      <c r="B11" s="22"/>
      <c r="C11" s="22"/>
      <c r="D11" s="11" t="s">
        <v>347</v>
      </c>
      <c r="E11" s="11" t="s">
        <v>203</v>
      </c>
      <c r="F11" s="11"/>
      <c r="G11" s="11" t="str">
        <f>D11</f>
        <v>31.12.2006</v>
      </c>
      <c r="H11" s="11" t="str">
        <f>E11</f>
        <v>31.12.2005</v>
      </c>
    </row>
    <row r="12" spans="2:8" ht="12.75">
      <c r="B12" s="11" t="s">
        <v>175</v>
      </c>
      <c r="C12" s="11"/>
      <c r="D12" s="11" t="s">
        <v>62</v>
      </c>
      <c r="E12" s="11" t="str">
        <f>D12</f>
        <v>RM'000</v>
      </c>
      <c r="F12" s="11"/>
      <c r="G12" s="11" t="str">
        <f>E12</f>
        <v>RM'000</v>
      </c>
      <c r="H12" s="11" t="str">
        <f>G12</f>
        <v>RM'000</v>
      </c>
    </row>
    <row r="13" ht="12.75">
      <c r="H13" s="15"/>
    </row>
    <row r="14" spans="1:8" ht="12.75">
      <c r="A14" s="12" t="s">
        <v>61</v>
      </c>
      <c r="B14" s="29" t="s">
        <v>122</v>
      </c>
      <c r="C14" s="67"/>
      <c r="D14" s="68">
        <v>15746</v>
      </c>
      <c r="E14" s="69">
        <v>15839</v>
      </c>
      <c r="F14" s="68"/>
      <c r="G14" s="68">
        <v>43619</v>
      </c>
      <c r="H14" s="69">
        <v>38777</v>
      </c>
    </row>
    <row r="15" spans="2:12" ht="12.75">
      <c r="B15" s="30"/>
      <c r="C15" s="67"/>
      <c r="D15" s="132"/>
      <c r="E15" s="69"/>
      <c r="F15" s="68"/>
      <c r="G15" s="132"/>
      <c r="H15" s="69"/>
      <c r="L15" s="117"/>
    </row>
    <row r="16" spans="2:12" ht="12.75">
      <c r="B16" s="30"/>
      <c r="C16" s="67"/>
      <c r="D16" s="133"/>
      <c r="E16" s="69"/>
      <c r="F16" s="68"/>
      <c r="G16" s="133"/>
      <c r="H16" s="69"/>
      <c r="L16" s="117"/>
    </row>
    <row r="17" spans="1:8" ht="12.75">
      <c r="A17" s="12" t="s">
        <v>147</v>
      </c>
      <c r="B17" s="30"/>
      <c r="C17" s="67"/>
      <c r="D17" s="68">
        <v>-9636</v>
      </c>
      <c r="E17" s="69">
        <v>-7091</v>
      </c>
      <c r="F17" s="68"/>
      <c r="G17" s="68">
        <v>-28228</v>
      </c>
      <c r="H17" s="69">
        <v>-20765</v>
      </c>
    </row>
    <row r="18" spans="2:8" ht="12.75">
      <c r="B18" s="30"/>
      <c r="C18" s="67"/>
      <c r="D18" s="125"/>
      <c r="E18" s="70"/>
      <c r="F18" s="68"/>
      <c r="G18" s="125"/>
      <c r="H18" s="70"/>
    </row>
    <row r="19" spans="1:8" ht="12.75">
      <c r="A19" s="22" t="s">
        <v>148</v>
      </c>
      <c r="B19" s="30"/>
      <c r="C19" s="67"/>
      <c r="D19" s="68">
        <f>D14+D17</f>
        <v>6110</v>
      </c>
      <c r="E19" s="68">
        <f>SUM(E14:E18)</f>
        <v>8748</v>
      </c>
      <c r="F19" s="68"/>
      <c r="G19" s="68">
        <f>G14+G17</f>
        <v>15391</v>
      </c>
      <c r="H19" s="68">
        <f>SUM(H14:H18)</f>
        <v>18012</v>
      </c>
    </row>
    <row r="20" spans="2:8" ht="12.75">
      <c r="B20" s="30"/>
      <c r="C20" s="67"/>
      <c r="D20" s="68"/>
      <c r="E20" s="69"/>
      <c r="F20" s="68"/>
      <c r="G20" s="133"/>
      <c r="H20" s="133"/>
    </row>
    <row r="21" spans="1:8" ht="12.75">
      <c r="A21" s="12" t="s">
        <v>149</v>
      </c>
      <c r="B21" s="30"/>
      <c r="C21" s="67"/>
      <c r="D21" s="68">
        <v>32</v>
      </c>
      <c r="E21" s="69">
        <v>824</v>
      </c>
      <c r="F21" s="68"/>
      <c r="G21" s="68">
        <v>136</v>
      </c>
      <c r="H21" s="69">
        <v>929</v>
      </c>
    </row>
    <row r="22" spans="2:8" ht="12.75">
      <c r="B22" s="30"/>
      <c r="C22" s="67"/>
      <c r="D22" s="68"/>
      <c r="E22" s="69"/>
      <c r="F22" s="68"/>
      <c r="G22" s="68"/>
      <c r="H22" s="69"/>
    </row>
    <row r="23" spans="1:8" ht="12.75">
      <c r="A23" s="12" t="s">
        <v>150</v>
      </c>
      <c r="B23" s="13" t="s">
        <v>113</v>
      </c>
      <c r="C23" s="67"/>
      <c r="D23" s="68">
        <v>-2022</v>
      </c>
      <c r="E23" s="69">
        <v>-1732</v>
      </c>
      <c r="F23" s="68"/>
      <c r="G23" s="68">
        <v>-7141</v>
      </c>
      <c r="H23" s="69">
        <f>-Notes!I135</f>
        <v>-6825</v>
      </c>
    </row>
    <row r="24" spans="2:8" ht="12.75">
      <c r="B24" s="30"/>
      <c r="C24" s="67"/>
      <c r="D24" s="68"/>
      <c r="E24" s="69"/>
      <c r="F24" s="68"/>
      <c r="G24" s="68"/>
      <c r="H24" s="69"/>
    </row>
    <row r="25" spans="1:8" ht="12.75">
      <c r="A25" s="12" t="s">
        <v>81</v>
      </c>
      <c r="B25" s="30"/>
      <c r="C25" s="67"/>
      <c r="D25" s="68">
        <v>8</v>
      </c>
      <c r="E25" s="69">
        <v>24</v>
      </c>
      <c r="F25" s="68"/>
      <c r="G25" s="68">
        <v>60</v>
      </c>
      <c r="H25" s="69">
        <v>63</v>
      </c>
    </row>
    <row r="26" spans="2:8" ht="12.75">
      <c r="B26" s="30"/>
      <c r="C26" s="67"/>
      <c r="D26" s="68"/>
      <c r="E26" s="69"/>
      <c r="F26" s="68"/>
      <c r="G26" s="68"/>
      <c r="H26" s="69"/>
    </row>
    <row r="27" spans="1:8" ht="12.75">
      <c r="A27" s="54" t="s">
        <v>51</v>
      </c>
      <c r="C27" s="71"/>
      <c r="D27" s="97">
        <v>-127</v>
      </c>
      <c r="E27" s="69">
        <v>33</v>
      </c>
      <c r="F27" s="41"/>
      <c r="G27" s="68">
        <v>-325</v>
      </c>
      <c r="H27" s="69">
        <v>-128</v>
      </c>
    </row>
    <row r="28" spans="1:8" ht="12.75">
      <c r="A28" s="54"/>
      <c r="C28" s="71"/>
      <c r="D28" s="125"/>
      <c r="E28" s="70"/>
      <c r="F28" s="68"/>
      <c r="G28" s="125"/>
      <c r="H28" s="70"/>
    </row>
    <row r="29" spans="1:8" ht="12.75">
      <c r="A29" s="22" t="s">
        <v>77</v>
      </c>
      <c r="B29" s="13" t="s">
        <v>113</v>
      </c>
      <c r="C29" s="71"/>
      <c r="D29" s="97">
        <f>SUM(D19:D28)</f>
        <v>4001</v>
      </c>
      <c r="E29" s="97">
        <f>SUM(E19:E28)</f>
        <v>7897</v>
      </c>
      <c r="F29" s="41"/>
      <c r="G29" s="97">
        <f>SUM(G19:G28)</f>
        <v>8121</v>
      </c>
      <c r="H29" s="97">
        <f>SUM(H19:H28)</f>
        <v>12051</v>
      </c>
    </row>
    <row r="30" spans="1:8" ht="12.75">
      <c r="A30" s="54"/>
      <c r="C30" s="71"/>
      <c r="D30" s="97"/>
      <c r="E30" s="72"/>
      <c r="F30" s="41"/>
      <c r="G30" s="97"/>
      <c r="H30" s="72"/>
    </row>
    <row r="31" spans="1:8" ht="12.75">
      <c r="A31" s="12" t="s">
        <v>50</v>
      </c>
      <c r="B31" s="13" t="s">
        <v>128</v>
      </c>
      <c r="C31" s="71"/>
      <c r="D31" s="97">
        <v>-416</v>
      </c>
      <c r="E31" s="69">
        <v>-2728</v>
      </c>
      <c r="F31" s="41"/>
      <c r="G31" s="68">
        <v>-1020</v>
      </c>
      <c r="H31" s="69">
        <v>-2612</v>
      </c>
    </row>
    <row r="32" spans="3:8" ht="12.75">
      <c r="C32" s="71"/>
      <c r="D32" s="126"/>
      <c r="E32" s="120"/>
      <c r="F32" s="68"/>
      <c r="G32" s="126"/>
      <c r="H32" s="70"/>
    </row>
    <row r="33" spans="1:8" ht="12.75">
      <c r="A33" s="22"/>
      <c r="C33" s="71"/>
      <c r="D33" s="97"/>
      <c r="E33" s="69"/>
      <c r="F33" s="41"/>
      <c r="G33" s="97"/>
      <c r="H33" s="69"/>
    </row>
    <row r="34" spans="1:8" ht="13.5" thickBot="1">
      <c r="A34" s="22" t="s">
        <v>300</v>
      </c>
      <c r="B34" s="13" t="s">
        <v>113</v>
      </c>
      <c r="C34" s="71"/>
      <c r="D34" s="92">
        <f>SUM(D29:D32)</f>
        <v>3585</v>
      </c>
      <c r="E34" s="92">
        <f>SUM(E29:E32)</f>
        <v>5169</v>
      </c>
      <c r="F34" s="41"/>
      <c r="G34" s="92">
        <f>SUM(G29:G32)</f>
        <v>7101</v>
      </c>
      <c r="H34" s="92">
        <f>SUM(H29:H32)</f>
        <v>9439</v>
      </c>
    </row>
    <row r="35" spans="3:8" ht="13.5" thickTop="1">
      <c r="C35" s="71"/>
      <c r="D35" s="97"/>
      <c r="E35" s="72"/>
      <c r="F35" s="41"/>
      <c r="G35" s="131"/>
      <c r="H35" s="72"/>
    </row>
    <row r="36" spans="1:8" ht="12.75">
      <c r="A36" s="12" t="s">
        <v>52</v>
      </c>
      <c r="C36" s="71"/>
      <c r="D36" s="97"/>
      <c r="E36" s="72"/>
      <c r="F36" s="41"/>
      <c r="G36" s="129"/>
      <c r="H36" s="72"/>
    </row>
    <row r="37" spans="3:8" ht="12.75">
      <c r="C37" s="71"/>
      <c r="D37" s="97"/>
      <c r="E37" s="72"/>
      <c r="F37" s="41"/>
      <c r="G37" s="129"/>
      <c r="H37" s="129"/>
    </row>
    <row r="38" spans="3:8" ht="12.75">
      <c r="C38" s="71"/>
      <c r="D38" s="97"/>
      <c r="E38" s="72"/>
      <c r="F38" s="41"/>
      <c r="G38" s="129"/>
      <c r="H38" s="129"/>
    </row>
    <row r="39" spans="1:8" ht="12.75">
      <c r="A39" s="12" t="s">
        <v>53</v>
      </c>
      <c r="C39" s="71"/>
      <c r="D39" s="97">
        <v>3244</v>
      </c>
      <c r="E39" s="72">
        <v>4680</v>
      </c>
      <c r="F39" s="41"/>
      <c r="G39" s="68">
        <v>5260</v>
      </c>
      <c r="H39" s="72">
        <v>7454</v>
      </c>
    </row>
    <row r="40" spans="1:8" ht="12.75">
      <c r="A40" s="12" t="s">
        <v>54</v>
      </c>
      <c r="C40" s="71"/>
      <c r="D40" s="42">
        <v>341</v>
      </c>
      <c r="E40" s="55">
        <v>489</v>
      </c>
      <c r="F40" s="41"/>
      <c r="G40" s="125">
        <v>1841</v>
      </c>
      <c r="H40" s="55">
        <f>1997-12</f>
        <v>1985</v>
      </c>
    </row>
    <row r="41" spans="3:8" ht="12.75">
      <c r="C41" s="71"/>
      <c r="D41" s="97"/>
      <c r="E41" s="69"/>
      <c r="F41" s="41"/>
      <c r="G41" s="97"/>
      <c r="H41" s="69"/>
    </row>
    <row r="42" spans="1:8" ht="13.5" thickBot="1">
      <c r="A42" s="12" t="s">
        <v>300</v>
      </c>
      <c r="C42" s="71"/>
      <c r="D42" s="92">
        <f>SUM(D39:D40)</f>
        <v>3585</v>
      </c>
      <c r="E42" s="92">
        <f>SUM(E39:E40)</f>
        <v>5169</v>
      </c>
      <c r="F42" s="41"/>
      <c r="G42" s="92">
        <f>SUM(G39:G40)</f>
        <v>7101</v>
      </c>
      <c r="H42" s="92">
        <f>SUM(H39:H40)</f>
        <v>9439</v>
      </c>
    </row>
    <row r="43" spans="3:8" ht="13.5" thickTop="1">
      <c r="C43" s="71"/>
      <c r="D43" s="97"/>
      <c r="E43" s="72"/>
      <c r="F43" s="41"/>
      <c r="G43" s="97"/>
      <c r="H43" s="72"/>
    </row>
    <row r="44" spans="2:8" ht="12.75">
      <c r="B44" s="13"/>
      <c r="D44" s="127"/>
      <c r="E44" s="72"/>
      <c r="F44" s="21"/>
      <c r="G44" s="130"/>
      <c r="H44" s="21"/>
    </row>
    <row r="45" spans="1:8" ht="12.75">
      <c r="A45" s="22" t="s">
        <v>291</v>
      </c>
      <c r="B45" s="13"/>
      <c r="D45" s="127"/>
      <c r="E45" s="21"/>
      <c r="F45" s="21"/>
      <c r="G45" s="21"/>
      <c r="H45" s="21"/>
    </row>
    <row r="46" spans="1:8" ht="12.75">
      <c r="A46" s="22" t="s">
        <v>264</v>
      </c>
      <c r="B46" s="13"/>
      <c r="D46" s="127"/>
      <c r="E46" s="21"/>
      <c r="F46" s="21"/>
      <c r="G46" s="21"/>
      <c r="H46" s="21"/>
    </row>
    <row r="47" spans="1:8" ht="12.75">
      <c r="A47" s="12" t="s">
        <v>64</v>
      </c>
      <c r="B47" s="13" t="s">
        <v>135</v>
      </c>
      <c r="D47" s="175">
        <f>Notes!G542</f>
        <v>1.4518503931721856</v>
      </c>
      <c r="E47" s="176">
        <f>Notes!H542</f>
        <v>2.08</v>
      </c>
      <c r="F47" s="177"/>
      <c r="G47" s="175">
        <f>Notes!I542</f>
        <v>2.341868240972009</v>
      </c>
      <c r="H47" s="175">
        <f>Notes!J542</f>
        <v>4.3560583924543295</v>
      </c>
    </row>
    <row r="48" spans="2:8" ht="12.75">
      <c r="B48" s="13"/>
      <c r="D48" s="175"/>
      <c r="E48" s="176"/>
      <c r="F48" s="177"/>
      <c r="G48" s="175"/>
      <c r="H48" s="176"/>
    </row>
    <row r="49" spans="1:8" ht="12.75">
      <c r="A49" s="12" t="s">
        <v>65</v>
      </c>
      <c r="B49" s="13" t="s">
        <v>135</v>
      </c>
      <c r="D49" s="177" t="s">
        <v>7</v>
      </c>
      <c r="E49" s="177" t="s">
        <v>7</v>
      </c>
      <c r="F49" s="177"/>
      <c r="G49" s="177" t="s">
        <v>7</v>
      </c>
      <c r="H49" s="177" t="s">
        <v>7</v>
      </c>
    </row>
    <row r="50" spans="4:8" ht="12.75">
      <c r="D50" s="73"/>
      <c r="E50" s="73"/>
      <c r="F50" s="73"/>
      <c r="G50" s="73"/>
      <c r="H50" s="73"/>
    </row>
    <row r="51" spans="4:8" ht="12.75">
      <c r="D51" s="73"/>
      <c r="E51" s="73"/>
      <c r="F51" s="73"/>
      <c r="G51" s="73"/>
      <c r="H51" s="73"/>
    </row>
    <row r="52" spans="1:8" ht="12.75">
      <c r="A52" s="12" t="s">
        <v>160</v>
      </c>
      <c r="D52" s="73"/>
      <c r="E52" s="73"/>
      <c r="F52" s="73"/>
      <c r="G52" s="73"/>
      <c r="H52" s="73"/>
    </row>
    <row r="54" ht="12.75">
      <c r="A54" s="12" t="s">
        <v>161</v>
      </c>
    </row>
    <row r="55" spans="1:2" ht="12.75">
      <c r="A55" s="54"/>
      <c r="B55" s="54"/>
    </row>
    <row r="56" spans="1:8" ht="12.75">
      <c r="A56" s="154" t="s">
        <v>16</v>
      </c>
      <c r="B56" s="154"/>
      <c r="C56" s="154"/>
      <c r="D56" s="154"/>
      <c r="E56" s="154"/>
      <c r="F56" s="154"/>
      <c r="G56" s="154"/>
      <c r="H56" s="154"/>
    </row>
    <row r="57" spans="1:8" ht="13.5" customHeight="1">
      <c r="A57" s="154"/>
      <c r="B57" s="154"/>
      <c r="C57" s="154"/>
      <c r="D57" s="154"/>
      <c r="E57" s="154"/>
      <c r="F57" s="154"/>
      <c r="G57" s="154"/>
      <c r="H57" s="154"/>
    </row>
  </sheetData>
  <mergeCells count="6">
    <mergeCell ref="A1:H1"/>
    <mergeCell ref="A2:H2"/>
    <mergeCell ref="A3:H3"/>
    <mergeCell ref="A56:H57"/>
    <mergeCell ref="G10:H10"/>
    <mergeCell ref="D10:E10"/>
  </mergeCells>
  <printOptions/>
  <pageMargins left="0.5" right="0.5" top="0.5" bottom="0.5" header="0.5" footer="0.35"/>
  <pageSetup horizontalDpi="300" verticalDpi="300" orientation="portrait" scale="90" r:id="rId1"/>
  <headerFooter alignWithMargins="0">
    <oddFooter>&amp;C&amp;"Times New Roman,Regular" 1</oddFooter>
  </headerFooter>
</worksheet>
</file>

<file path=xl/worksheets/sheet3.xml><?xml version="1.0" encoding="utf-8"?>
<worksheet xmlns="http://schemas.openxmlformats.org/spreadsheetml/2006/main" xmlns:r="http://schemas.openxmlformats.org/officeDocument/2006/relationships">
  <dimension ref="A1:G67"/>
  <sheetViews>
    <sheetView view="pageBreakPreview" zoomScaleSheetLayoutView="100" workbookViewId="0" topLeftCell="A7">
      <selection activeCell="E35" sqref="E35"/>
    </sheetView>
  </sheetViews>
  <sheetFormatPr defaultColWidth="9.140625" defaultRowHeight="12.75"/>
  <cols>
    <col min="1" max="1" width="3.421875" style="12" customWidth="1"/>
    <col min="2" max="2" width="3.8515625" style="12" customWidth="1"/>
    <col min="3" max="3" width="45.00390625" style="12" customWidth="1"/>
    <col min="4" max="4" width="10.421875" style="12" customWidth="1"/>
    <col min="5" max="5" width="14.421875" style="12" customWidth="1"/>
    <col min="6" max="6" width="1.57421875" style="12" customWidth="1"/>
    <col min="7" max="7" width="14.00390625" style="12" customWidth="1"/>
    <col min="8" max="16384" width="9.28125" style="12" customWidth="1"/>
  </cols>
  <sheetData>
    <row r="1" spans="1:7" ht="12.75">
      <c r="A1" s="152" t="s">
        <v>154</v>
      </c>
      <c r="B1" s="152"/>
      <c r="C1" s="152"/>
      <c r="D1" s="152"/>
      <c r="E1" s="152"/>
      <c r="F1" s="152"/>
      <c r="G1" s="152"/>
    </row>
    <row r="2" spans="1:7" ht="12.75">
      <c r="A2" s="153" t="s">
        <v>157</v>
      </c>
      <c r="B2" s="153"/>
      <c r="C2" s="153"/>
      <c r="D2" s="153"/>
      <c r="E2" s="153"/>
      <c r="F2" s="153"/>
      <c r="G2" s="153"/>
    </row>
    <row r="3" spans="1:7" ht="12.75">
      <c r="A3" s="153" t="s">
        <v>106</v>
      </c>
      <c r="B3" s="153"/>
      <c r="C3" s="153"/>
      <c r="D3" s="153"/>
      <c r="E3" s="153"/>
      <c r="F3" s="153"/>
      <c r="G3" s="153"/>
    </row>
    <row r="5" s="22" customFormat="1" ht="12.75">
      <c r="A5" s="22" t="s">
        <v>349</v>
      </c>
    </row>
    <row r="6" s="22" customFormat="1" ht="12.75">
      <c r="A6" s="12" t="s">
        <v>158</v>
      </c>
    </row>
    <row r="8" spans="4:7" ht="12.75">
      <c r="D8" s="13"/>
      <c r="E8" s="15" t="s">
        <v>162</v>
      </c>
      <c r="G8" s="15" t="s">
        <v>163</v>
      </c>
    </row>
    <row r="9" spans="4:7" ht="12.75">
      <c r="D9" s="13"/>
      <c r="E9" s="34" t="s">
        <v>66</v>
      </c>
      <c r="F9" s="34"/>
      <c r="G9" s="34" t="s">
        <v>66</v>
      </c>
    </row>
    <row r="10" spans="4:7" ht="12.75">
      <c r="D10" s="13" t="s">
        <v>175</v>
      </c>
      <c r="E10" s="34" t="str">
        <f>'Income Statement'!D11</f>
        <v>31.12.2006</v>
      </c>
      <c r="F10" s="34"/>
      <c r="G10" s="34" t="s">
        <v>203</v>
      </c>
    </row>
    <row r="11" spans="4:7" ht="12.75">
      <c r="D11" s="11"/>
      <c r="E11" s="34" t="s">
        <v>62</v>
      </c>
      <c r="F11" s="34"/>
      <c r="G11" s="34" t="str">
        <f>E11</f>
        <v>RM'000</v>
      </c>
    </row>
    <row r="12" spans="1:7" ht="12.75">
      <c r="A12" s="22" t="s">
        <v>274</v>
      </c>
      <c r="E12" s="34"/>
      <c r="F12" s="34"/>
      <c r="G12" s="34"/>
    </row>
    <row r="13" ht="12.75">
      <c r="A13" s="22" t="s">
        <v>281</v>
      </c>
    </row>
    <row r="14" spans="2:7" ht="12.75">
      <c r="B14" s="12" t="s">
        <v>103</v>
      </c>
      <c r="D14" s="13" t="s">
        <v>119</v>
      </c>
      <c r="E14" s="41">
        <v>35351</v>
      </c>
      <c r="F14" s="41"/>
      <c r="G14" s="41">
        <v>35094</v>
      </c>
    </row>
    <row r="15" spans="4:7" ht="12.75">
      <c r="D15" s="13"/>
      <c r="E15" s="41"/>
      <c r="F15" s="41"/>
      <c r="G15" s="41"/>
    </row>
    <row r="16" spans="4:7" ht="12.75">
      <c r="D16" s="13"/>
      <c r="E16" s="41"/>
      <c r="F16" s="41"/>
      <c r="G16" s="41"/>
    </row>
    <row r="17" spans="1:7" ht="12.75">
      <c r="A17" s="22" t="s">
        <v>275</v>
      </c>
      <c r="D17" s="13"/>
      <c r="E17" s="41"/>
      <c r="F17" s="41"/>
      <c r="G17" s="41"/>
    </row>
    <row r="18" spans="2:7" ht="12.75">
      <c r="B18" s="12" t="s">
        <v>67</v>
      </c>
      <c r="D18" s="13"/>
      <c r="E18" s="41">
        <v>25400</v>
      </c>
      <c r="F18" s="41"/>
      <c r="G18" s="41">
        <v>21672</v>
      </c>
    </row>
    <row r="19" spans="2:7" ht="12.75">
      <c r="B19" s="12" t="s">
        <v>68</v>
      </c>
      <c r="D19" s="13"/>
      <c r="E19" s="41">
        <v>7773</v>
      </c>
      <c r="F19" s="41"/>
      <c r="G19" s="41">
        <v>7711</v>
      </c>
    </row>
    <row r="20" spans="2:7" ht="12.75">
      <c r="B20" s="12" t="s">
        <v>104</v>
      </c>
      <c r="D20" s="13"/>
      <c r="E20" s="41">
        <v>2216</v>
      </c>
      <c r="F20" s="41"/>
      <c r="G20" s="41">
        <v>1340</v>
      </c>
    </row>
    <row r="21" spans="2:7" ht="12.75">
      <c r="B21" s="12" t="s">
        <v>334</v>
      </c>
      <c r="D21" s="13"/>
      <c r="E21" s="41">
        <v>445</v>
      </c>
      <c r="F21" s="41"/>
      <c r="G21" s="41">
        <v>0</v>
      </c>
    </row>
    <row r="22" spans="2:7" ht="12.75">
      <c r="B22" s="12" t="s">
        <v>69</v>
      </c>
      <c r="D22" s="13"/>
      <c r="E22" s="41">
        <v>3124</v>
      </c>
      <c r="F22" s="41"/>
      <c r="G22" s="41">
        <v>6009</v>
      </c>
    </row>
    <row r="23" spans="4:7" ht="12.75">
      <c r="D23" s="13"/>
      <c r="E23" s="66">
        <f>SUM(E18:E22)</f>
        <v>38958</v>
      </c>
      <c r="F23" s="41"/>
      <c r="G23" s="66">
        <f>SUM(G18:G22)</f>
        <v>36732</v>
      </c>
    </row>
    <row r="24" spans="4:7" ht="12.75">
      <c r="D24" s="13"/>
      <c r="E24" s="41"/>
      <c r="F24" s="41"/>
      <c r="G24" s="41"/>
    </row>
    <row r="25" spans="1:7" ht="13.5" thickBot="1">
      <c r="A25" s="22" t="s">
        <v>276</v>
      </c>
      <c r="D25" s="13"/>
      <c r="E25" s="90">
        <f>E14+E23</f>
        <v>74309</v>
      </c>
      <c r="F25" s="41"/>
      <c r="G25" s="90">
        <f>G14+G23</f>
        <v>71826</v>
      </c>
    </row>
    <row r="26" spans="4:7" ht="12.75">
      <c r="D26" s="13"/>
      <c r="E26" s="41"/>
      <c r="F26" s="41"/>
      <c r="G26" s="41"/>
    </row>
    <row r="27" spans="4:7" ht="12.75">
      <c r="D27" s="13"/>
      <c r="E27" s="41"/>
      <c r="F27" s="41"/>
      <c r="G27" s="41"/>
    </row>
    <row r="28" spans="1:7" ht="12.75">
      <c r="A28" s="22" t="s">
        <v>277</v>
      </c>
      <c r="D28" s="13"/>
      <c r="E28" s="41"/>
      <c r="F28" s="41"/>
      <c r="G28" s="41"/>
    </row>
    <row r="29" spans="1:7" ht="12.75">
      <c r="A29" s="22" t="s">
        <v>278</v>
      </c>
      <c r="D29" s="13"/>
      <c r="E29" s="41"/>
      <c r="F29" s="41"/>
      <c r="G29" s="41"/>
    </row>
    <row r="30" spans="1:7" ht="12.75">
      <c r="A30" s="22"/>
      <c r="B30" s="12" t="s">
        <v>72</v>
      </c>
      <c r="D30" s="13"/>
      <c r="E30" s="41">
        <v>45000</v>
      </c>
      <c r="F30" s="41"/>
      <c r="G30" s="41">
        <v>45000</v>
      </c>
    </row>
    <row r="31" spans="1:7" ht="12.75">
      <c r="A31" s="22"/>
      <c r="B31" s="12" t="s">
        <v>279</v>
      </c>
      <c r="D31" s="13"/>
      <c r="E31" s="41">
        <f>'Changes in Equity'!F54</f>
        <v>1311</v>
      </c>
      <c r="F31" s="41"/>
      <c r="G31" s="41">
        <f>'Changes in Equity'!F41</f>
        <v>1314</v>
      </c>
    </row>
    <row r="32" spans="1:7" ht="12.75">
      <c r="A32" s="22"/>
      <c r="B32" s="12" t="s">
        <v>397</v>
      </c>
      <c r="D32" s="13"/>
      <c r="E32" s="41">
        <f>'Changes in Equity'!G54</f>
        <v>-1283</v>
      </c>
      <c r="F32" s="41"/>
      <c r="G32" s="41">
        <f>'Changes in Equity'!G32</f>
        <v>0</v>
      </c>
    </row>
    <row r="33" spans="1:7" ht="12.75">
      <c r="A33" s="22"/>
      <c r="B33" s="12" t="s">
        <v>280</v>
      </c>
      <c r="D33" s="13"/>
      <c r="E33" s="41">
        <f>'Changes in Equity'!H54</f>
        <v>3368</v>
      </c>
      <c r="F33" s="41"/>
      <c r="G33" s="41">
        <f>'Changes in Equity'!H32</f>
        <v>3276</v>
      </c>
    </row>
    <row r="34" spans="1:7" ht="12.75">
      <c r="A34" s="22"/>
      <c r="B34" s="12" t="s">
        <v>48</v>
      </c>
      <c r="D34" s="13" t="s">
        <v>113</v>
      </c>
      <c r="E34" s="42">
        <f>'Changes in Equity'!I54</f>
        <v>1126</v>
      </c>
      <c r="F34" s="41"/>
      <c r="G34" s="42">
        <f>'Changes in Equity'!I41</f>
        <v>2596</v>
      </c>
    </row>
    <row r="35" spans="1:7" ht="12.75">
      <c r="A35" s="22"/>
      <c r="D35" s="13"/>
      <c r="E35" s="41">
        <f>SUM(E30:E34)</f>
        <v>49522</v>
      </c>
      <c r="F35" s="41"/>
      <c r="G35" s="41">
        <f>SUM(G30:G34)</f>
        <v>52186</v>
      </c>
    </row>
    <row r="36" spans="1:7" ht="12.75">
      <c r="A36" s="22"/>
      <c r="D36" s="13"/>
      <c r="E36" s="41"/>
      <c r="F36" s="41"/>
      <c r="G36" s="41"/>
    </row>
    <row r="37" spans="1:7" ht="12.75">
      <c r="A37" s="22" t="s">
        <v>105</v>
      </c>
      <c r="D37" s="13"/>
      <c r="E37" s="41">
        <f>'Changes in Equity'!K54</f>
        <v>8470</v>
      </c>
      <c r="F37" s="41"/>
      <c r="G37" s="41">
        <f>'Changes in Equity'!K41</f>
        <v>6629</v>
      </c>
    </row>
    <row r="38" spans="1:7" ht="12.75">
      <c r="A38" s="22"/>
      <c r="D38" s="13"/>
      <c r="E38" s="41"/>
      <c r="F38" s="41"/>
      <c r="G38" s="41"/>
    </row>
    <row r="39" spans="1:7" ht="12.75">
      <c r="A39" s="22" t="s">
        <v>266</v>
      </c>
      <c r="D39" s="13"/>
      <c r="E39" s="91">
        <f>SUM(E35:E38)</f>
        <v>57992</v>
      </c>
      <c r="F39" s="41"/>
      <c r="G39" s="91">
        <f>SUM(G35:G38)</f>
        <v>58815</v>
      </c>
    </row>
    <row r="40" spans="1:7" ht="12.75">
      <c r="A40" s="22"/>
      <c r="D40" s="13"/>
      <c r="E40" s="41"/>
      <c r="F40" s="41"/>
      <c r="G40" s="41"/>
    </row>
    <row r="41" spans="1:7" ht="12.75">
      <c r="A41" s="22"/>
      <c r="D41" s="13"/>
      <c r="E41" s="41"/>
      <c r="F41" s="41"/>
      <c r="G41" s="41"/>
    </row>
    <row r="42" spans="1:7" ht="12.75">
      <c r="A42" s="22" t="s">
        <v>282</v>
      </c>
      <c r="D42" s="13"/>
      <c r="E42" s="41"/>
      <c r="F42" s="41"/>
      <c r="G42" s="41"/>
    </row>
    <row r="43" spans="1:7" ht="12.75">
      <c r="A43" s="22"/>
      <c r="B43" s="12" t="s">
        <v>73</v>
      </c>
      <c r="D43" s="13"/>
      <c r="E43" s="41">
        <v>3732</v>
      </c>
      <c r="F43" s="41"/>
      <c r="G43" s="41">
        <v>3949</v>
      </c>
    </row>
    <row r="44" spans="1:7" ht="12.75">
      <c r="A44" s="22"/>
      <c r="B44" s="12" t="s">
        <v>342</v>
      </c>
      <c r="D44" s="13" t="s">
        <v>131</v>
      </c>
      <c r="E44" s="41">
        <v>71</v>
      </c>
      <c r="F44" s="41"/>
      <c r="G44" s="41">
        <v>0</v>
      </c>
    </row>
    <row r="45" spans="1:7" ht="12.75">
      <c r="A45" s="22"/>
      <c r="D45" s="13"/>
      <c r="E45" s="91">
        <f>SUM(E43:E44)</f>
        <v>3803</v>
      </c>
      <c r="F45" s="41"/>
      <c r="G45" s="91">
        <f>SUM(G43:G44)</f>
        <v>3949</v>
      </c>
    </row>
    <row r="46" spans="1:7" ht="12.75">
      <c r="A46" s="22"/>
      <c r="D46" s="13"/>
      <c r="E46" s="41"/>
      <c r="F46" s="41"/>
      <c r="G46" s="41"/>
    </row>
    <row r="47" spans="1:7" ht="12.75">
      <c r="A47" s="22" t="s">
        <v>284</v>
      </c>
      <c r="D47" s="13"/>
      <c r="E47" s="41"/>
      <c r="F47" s="41"/>
      <c r="G47" s="41"/>
    </row>
    <row r="48" spans="2:7" ht="12.75">
      <c r="B48" s="12" t="s">
        <v>70</v>
      </c>
      <c r="D48" s="13"/>
      <c r="E48" s="41">
        <v>3514</v>
      </c>
      <c r="F48" s="41"/>
      <c r="G48" s="41">
        <v>3499</v>
      </c>
    </row>
    <row r="49" spans="2:7" ht="12.75">
      <c r="B49" s="12" t="s">
        <v>71</v>
      </c>
      <c r="D49" s="13"/>
      <c r="E49" s="41">
        <v>1703</v>
      </c>
      <c r="F49" s="41"/>
      <c r="G49" s="41">
        <f>2995</f>
        <v>2995</v>
      </c>
    </row>
    <row r="50" spans="2:7" ht="12.75">
      <c r="B50" s="12" t="s">
        <v>342</v>
      </c>
      <c r="D50" s="13" t="s">
        <v>131</v>
      </c>
      <c r="E50" s="41">
        <v>7297</v>
      </c>
      <c r="F50" s="41"/>
      <c r="G50" s="41">
        <v>1480</v>
      </c>
    </row>
    <row r="51" spans="2:7" ht="12.75">
      <c r="B51" s="12" t="s">
        <v>63</v>
      </c>
      <c r="D51" s="13"/>
      <c r="E51" s="41">
        <v>0</v>
      </c>
      <c r="F51" s="41"/>
      <c r="G51" s="41">
        <v>1088</v>
      </c>
    </row>
    <row r="52" spans="4:7" ht="12.75">
      <c r="D52" s="13"/>
      <c r="E52" s="66">
        <f>SUM(E48:E51)</f>
        <v>12514</v>
      </c>
      <c r="F52" s="41"/>
      <c r="G52" s="66">
        <f>SUM(G48:G51)</f>
        <v>9062</v>
      </c>
    </row>
    <row r="53" spans="1:7" ht="12.75">
      <c r="A53" s="22"/>
      <c r="D53" s="13"/>
      <c r="E53" s="41"/>
      <c r="F53" s="41"/>
      <c r="G53" s="41"/>
    </row>
    <row r="54" spans="1:7" ht="12.75">
      <c r="A54" s="22" t="s">
        <v>283</v>
      </c>
      <c r="D54" s="13"/>
      <c r="E54" s="42">
        <f>E45+E52</f>
        <v>16317</v>
      </c>
      <c r="F54" s="41"/>
      <c r="G54" s="42">
        <f>G45+G52</f>
        <v>13011</v>
      </c>
    </row>
    <row r="55" spans="1:7" ht="12.75">
      <c r="A55" s="22"/>
      <c r="D55" s="13"/>
      <c r="E55" s="41"/>
      <c r="F55" s="41"/>
      <c r="G55" s="41"/>
    </row>
    <row r="56" spans="1:7" ht="13.5" thickBot="1">
      <c r="A56" s="22" t="s">
        <v>294</v>
      </c>
      <c r="D56" s="13"/>
      <c r="E56" s="90">
        <f>E39+E54</f>
        <v>74309</v>
      </c>
      <c r="F56" s="41"/>
      <c r="G56" s="90">
        <f>G39+G54</f>
        <v>71826</v>
      </c>
    </row>
    <row r="57" spans="1:7" ht="12.75" hidden="1">
      <c r="A57" s="22"/>
      <c r="D57" s="13"/>
      <c r="E57" s="41">
        <f>E25-E56</f>
        <v>0</v>
      </c>
      <c r="F57" s="41"/>
      <c r="G57" s="41">
        <f>G25-G56</f>
        <v>0</v>
      </c>
    </row>
    <row r="58" spans="4:7" ht="12.75">
      <c r="D58" s="13"/>
      <c r="E58" s="41">
        <f>E25-E56</f>
        <v>0</v>
      </c>
      <c r="F58" s="41"/>
      <c r="G58" s="41">
        <f>G25-G56</f>
        <v>0</v>
      </c>
    </row>
    <row r="59" spans="1:7" ht="12.75">
      <c r="A59" s="12" t="s">
        <v>169</v>
      </c>
      <c r="D59" s="13"/>
      <c r="E59" s="41">
        <v>225000</v>
      </c>
      <c r="F59" s="41"/>
      <c r="G59" s="41">
        <v>225000</v>
      </c>
    </row>
    <row r="60" spans="4:7" ht="12.75">
      <c r="D60" s="13"/>
      <c r="E60" s="41"/>
      <c r="F60" s="41"/>
      <c r="G60" s="41"/>
    </row>
    <row r="61" spans="1:4" ht="12.75">
      <c r="A61" s="12" t="s">
        <v>293</v>
      </c>
      <c r="D61" s="13"/>
    </row>
    <row r="62" spans="2:7" ht="12.75">
      <c r="B62" s="12" t="s">
        <v>295</v>
      </c>
      <c r="E62" s="104">
        <f>E35/E59</f>
        <v>0.22009777777777778</v>
      </c>
      <c r="F62" s="41"/>
      <c r="G62" s="104">
        <f>G35/G59</f>
        <v>0.23193777777777777</v>
      </c>
    </row>
    <row r="65" spans="1:7" ht="12.75" customHeight="1">
      <c r="A65" s="156" t="s">
        <v>17</v>
      </c>
      <c r="B65" s="156"/>
      <c r="C65" s="156"/>
      <c r="D65" s="156"/>
      <c r="E65" s="156"/>
      <c r="F65" s="156"/>
      <c r="G65" s="156"/>
    </row>
    <row r="66" spans="1:7" ht="12.75" customHeight="1">
      <c r="A66" s="156"/>
      <c r="B66" s="156"/>
      <c r="C66" s="156"/>
      <c r="D66" s="156"/>
      <c r="E66" s="156"/>
      <c r="F66" s="156"/>
      <c r="G66" s="156"/>
    </row>
    <row r="67" spans="1:7" ht="13.5" customHeight="1">
      <c r="A67" s="156"/>
      <c r="B67" s="156"/>
      <c r="C67" s="156"/>
      <c r="D67" s="156"/>
      <c r="E67" s="156"/>
      <c r="F67" s="156"/>
      <c r="G67" s="156"/>
    </row>
  </sheetData>
  <mergeCells count="4">
    <mergeCell ref="A65:G67"/>
    <mergeCell ref="A1:G1"/>
    <mergeCell ref="A2:G2"/>
    <mergeCell ref="A3:G3"/>
  </mergeCells>
  <printOptions/>
  <pageMargins left="0.75" right="0.5" top="0.4" bottom="0.5" header="0.4" footer="0.35"/>
  <pageSetup firstPageNumber="2" useFirstPageNumber="1" horizontalDpi="300" verticalDpi="300" orientation="portrait" scale="88" r:id="rId1"/>
  <headerFooter alignWithMargins="0">
    <oddFooter>&amp;C&amp;"Times New Roman,Regular"&amp;P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workbookViewId="0" topLeftCell="E1">
      <selection activeCell="L54" sqref="L54"/>
    </sheetView>
  </sheetViews>
  <sheetFormatPr defaultColWidth="9.140625" defaultRowHeight="12.75"/>
  <cols>
    <col min="1" max="1" width="2.57421875" style="8" customWidth="1"/>
    <col min="2" max="2" width="9.28125" style="8" customWidth="1"/>
    <col min="3" max="3" width="23.7109375" style="8" customWidth="1"/>
    <col min="4" max="4" width="6.7109375" style="87" customWidth="1"/>
    <col min="5" max="12" width="14.421875" style="8" customWidth="1"/>
    <col min="13" max="16384" width="9.28125" style="8" customWidth="1"/>
  </cols>
  <sheetData>
    <row r="1" spans="1:12" ht="12.75">
      <c r="A1" s="158" t="s">
        <v>154</v>
      </c>
      <c r="B1" s="158"/>
      <c r="C1" s="158"/>
      <c r="D1" s="158"/>
      <c r="E1" s="158"/>
      <c r="F1" s="158"/>
      <c r="G1" s="158"/>
      <c r="H1" s="158"/>
      <c r="I1" s="158"/>
      <c r="J1" s="158"/>
      <c r="K1" s="158"/>
      <c r="L1" s="158"/>
    </row>
    <row r="2" spans="1:12" ht="12.75">
      <c r="A2" s="159" t="s">
        <v>157</v>
      </c>
      <c r="B2" s="159"/>
      <c r="C2" s="159"/>
      <c r="D2" s="159"/>
      <c r="E2" s="159"/>
      <c r="F2" s="159"/>
      <c r="G2" s="159"/>
      <c r="H2" s="159"/>
      <c r="I2" s="159"/>
      <c r="J2" s="159"/>
      <c r="K2" s="159"/>
      <c r="L2" s="159"/>
    </row>
    <row r="3" spans="1:12" ht="12.75">
      <c r="A3" s="159" t="s">
        <v>106</v>
      </c>
      <c r="B3" s="159"/>
      <c r="C3" s="159"/>
      <c r="D3" s="159"/>
      <c r="E3" s="159"/>
      <c r="F3" s="159"/>
      <c r="G3" s="159"/>
      <c r="H3" s="159"/>
      <c r="I3" s="159"/>
      <c r="J3" s="159"/>
      <c r="K3" s="159"/>
      <c r="L3" s="159"/>
    </row>
    <row r="5" spans="1:8" ht="12.75">
      <c r="A5" s="22" t="s">
        <v>164</v>
      </c>
      <c r="B5" s="12"/>
      <c r="C5" s="12"/>
      <c r="D5" s="13"/>
      <c r="E5" s="12"/>
      <c r="F5" s="12"/>
      <c r="G5" s="12"/>
      <c r="H5" s="12"/>
    </row>
    <row r="6" spans="1:8" ht="12.75">
      <c r="A6" s="22" t="s">
        <v>352</v>
      </c>
      <c r="B6" s="12"/>
      <c r="C6" s="12"/>
      <c r="D6" s="13"/>
      <c r="E6" s="12"/>
      <c r="F6" s="12"/>
      <c r="G6" s="12"/>
      <c r="H6" s="12"/>
    </row>
    <row r="7" ht="12.75">
      <c r="A7" s="8" t="s">
        <v>158</v>
      </c>
    </row>
    <row r="8" ht="12.75">
      <c r="A8" s="10"/>
    </row>
    <row r="9" spans="1:12" ht="12.75">
      <c r="A9" s="10"/>
      <c r="E9" s="160" t="s">
        <v>265</v>
      </c>
      <c r="F9" s="160"/>
      <c r="G9" s="160"/>
      <c r="H9" s="160"/>
      <c r="I9" s="160"/>
      <c r="J9" s="160"/>
      <c r="K9" s="84" t="s">
        <v>34</v>
      </c>
      <c r="L9" s="84" t="s">
        <v>35</v>
      </c>
    </row>
    <row r="10" spans="6:11" ht="12.75">
      <c r="F10" s="160" t="s">
        <v>74</v>
      </c>
      <c r="G10" s="160"/>
      <c r="H10" s="160"/>
      <c r="I10" s="9" t="s">
        <v>75</v>
      </c>
      <c r="K10" s="9"/>
    </row>
    <row r="11" spans="5:12" ht="12.75">
      <c r="E11" s="84" t="s">
        <v>165</v>
      </c>
      <c r="F11" s="84" t="s">
        <v>165</v>
      </c>
      <c r="G11" s="84" t="s">
        <v>398</v>
      </c>
      <c r="H11" s="81" t="s">
        <v>327</v>
      </c>
      <c r="I11" s="84" t="s">
        <v>167</v>
      </c>
      <c r="J11" s="84"/>
      <c r="K11" s="84"/>
      <c r="L11" s="84"/>
    </row>
    <row r="12" spans="4:12" ht="12.75">
      <c r="D12" s="9" t="s">
        <v>175</v>
      </c>
      <c r="E12" s="84" t="s">
        <v>166</v>
      </c>
      <c r="F12" s="84" t="s">
        <v>190</v>
      </c>
      <c r="G12" s="84" t="s">
        <v>399</v>
      </c>
      <c r="H12" s="82" t="s">
        <v>328</v>
      </c>
      <c r="I12" s="84" t="s">
        <v>168</v>
      </c>
      <c r="J12" s="84" t="s">
        <v>76</v>
      </c>
      <c r="K12" s="84"/>
      <c r="L12" s="84"/>
    </row>
    <row r="13" spans="5:12" ht="12.75">
      <c r="E13" s="34" t="s">
        <v>62</v>
      </c>
      <c r="F13" s="34" t="s">
        <v>62</v>
      </c>
      <c r="G13" s="34" t="s">
        <v>62</v>
      </c>
      <c r="H13" s="34" t="s">
        <v>62</v>
      </c>
      <c r="I13" s="34" t="s">
        <v>62</v>
      </c>
      <c r="J13" s="34" t="s">
        <v>62</v>
      </c>
      <c r="K13" s="34" t="s">
        <v>62</v>
      </c>
      <c r="L13" s="34" t="s">
        <v>62</v>
      </c>
    </row>
    <row r="14" spans="5:12" ht="12.75">
      <c r="E14" s="17"/>
      <c r="F14" s="17"/>
      <c r="G14" s="17"/>
      <c r="H14" s="16"/>
      <c r="I14" s="17"/>
      <c r="J14" s="17"/>
      <c r="K14" s="17"/>
      <c r="L14" s="17"/>
    </row>
    <row r="15" spans="1:12" ht="12.75">
      <c r="A15" s="10" t="s">
        <v>269</v>
      </c>
      <c r="E15" s="121">
        <v>40497</v>
      </c>
      <c r="F15" s="19">
        <v>0</v>
      </c>
      <c r="G15" s="19">
        <v>0</v>
      </c>
      <c r="H15" s="19">
        <v>0</v>
      </c>
      <c r="I15" s="14">
        <v>3392</v>
      </c>
      <c r="J15" s="14">
        <f>SUM(E15:I15)</f>
        <v>43889</v>
      </c>
      <c r="K15" s="14">
        <v>6112</v>
      </c>
      <c r="L15" s="14">
        <f>SUM(J15:K15)</f>
        <v>50001</v>
      </c>
    </row>
    <row r="16" spans="5:12" ht="12.75">
      <c r="E16" s="14"/>
      <c r="F16" s="14"/>
      <c r="G16" s="14"/>
      <c r="H16" s="14"/>
      <c r="I16" s="14"/>
      <c r="J16" s="14"/>
      <c r="K16" s="14"/>
      <c r="L16" s="14"/>
    </row>
    <row r="17" spans="1:12" ht="12.75">
      <c r="A17" s="8" t="s">
        <v>320</v>
      </c>
      <c r="E17" s="14"/>
      <c r="F17" s="14"/>
      <c r="G17" s="14"/>
      <c r="H17" s="14"/>
      <c r="I17" s="14"/>
      <c r="J17" s="14"/>
      <c r="K17" s="14"/>
      <c r="L17" s="14"/>
    </row>
    <row r="18" spans="2:12" ht="12.75">
      <c r="B18" s="8" t="s">
        <v>324</v>
      </c>
      <c r="E18" s="14">
        <v>4503</v>
      </c>
      <c r="F18" s="14">
        <v>2927</v>
      </c>
      <c r="G18" s="14">
        <v>0</v>
      </c>
      <c r="H18" s="14">
        <v>0</v>
      </c>
      <c r="I18" s="14">
        <v>0</v>
      </c>
      <c r="J18" s="14">
        <f>SUM(E18:I18)</f>
        <v>7430</v>
      </c>
      <c r="K18" s="14">
        <v>0</v>
      </c>
      <c r="L18" s="14">
        <f>SUM(J18:K18)</f>
        <v>7430</v>
      </c>
    </row>
    <row r="19" spans="5:12" ht="12.75">
      <c r="E19" s="14"/>
      <c r="F19" s="14"/>
      <c r="G19" s="14"/>
      <c r="H19" s="14"/>
      <c r="I19" s="14"/>
      <c r="J19" s="14"/>
      <c r="K19" s="14"/>
      <c r="L19" s="14"/>
    </row>
    <row r="20" spans="1:12" ht="12.75">
      <c r="A20" s="8" t="s">
        <v>221</v>
      </c>
      <c r="E20" s="14">
        <v>0</v>
      </c>
      <c r="F20" s="14">
        <v>-1613</v>
      </c>
      <c r="G20" s="14">
        <v>0</v>
      </c>
      <c r="H20" s="14">
        <v>0</v>
      </c>
      <c r="I20" s="14">
        <v>0</v>
      </c>
      <c r="J20" s="14">
        <f>SUM(E20:I20)</f>
        <v>-1613</v>
      </c>
      <c r="K20" s="14">
        <v>0</v>
      </c>
      <c r="L20" s="14">
        <f>SUM(J20:K20)</f>
        <v>-1613</v>
      </c>
    </row>
    <row r="21" spans="5:12" ht="12.75">
      <c r="E21" s="14"/>
      <c r="F21" s="14"/>
      <c r="G21" s="14"/>
      <c r="H21" s="14"/>
      <c r="I21" s="14"/>
      <c r="J21" s="14"/>
      <c r="K21" s="14"/>
      <c r="L21" s="14"/>
    </row>
    <row r="22" ht="12.75">
      <c r="A22" s="8" t="s">
        <v>267</v>
      </c>
    </row>
    <row r="23" spans="2:12" ht="12.75">
      <c r="B23" s="8" t="s">
        <v>322</v>
      </c>
      <c r="E23" s="14">
        <v>0</v>
      </c>
      <c r="F23" s="14">
        <v>0</v>
      </c>
      <c r="G23" s="14">
        <v>0</v>
      </c>
      <c r="H23" s="14">
        <v>3133</v>
      </c>
      <c r="I23" s="14">
        <v>0</v>
      </c>
      <c r="J23" s="14">
        <f>SUM(E23:I23)</f>
        <v>3133</v>
      </c>
      <c r="K23" s="14">
        <v>0</v>
      </c>
      <c r="L23" s="14">
        <f>SUM(J23:K23)</f>
        <v>3133</v>
      </c>
    </row>
    <row r="24" spans="5:12" ht="12.75">
      <c r="E24" s="14"/>
      <c r="F24" s="14"/>
      <c r="G24" s="14"/>
      <c r="H24" s="14"/>
      <c r="I24" s="14"/>
      <c r="J24" s="14"/>
      <c r="K24" s="14"/>
      <c r="L24" s="14"/>
    </row>
    <row r="25" spans="1:12" ht="12.75">
      <c r="A25" s="8" t="s">
        <v>300</v>
      </c>
      <c r="D25" s="87" t="s">
        <v>113</v>
      </c>
      <c r="E25" s="14">
        <v>0</v>
      </c>
      <c r="F25" s="14">
        <v>0</v>
      </c>
      <c r="G25" s="14">
        <v>0</v>
      </c>
      <c r="H25" s="14">
        <v>0</v>
      </c>
      <c r="I25" s="14">
        <f>'Income Statement'!H39</f>
        <v>7454</v>
      </c>
      <c r="J25" s="14">
        <f>SUM(E25:I25)</f>
        <v>7454</v>
      </c>
      <c r="K25" s="14">
        <f>'Income Statement'!H40</f>
        <v>1985</v>
      </c>
      <c r="L25" s="14">
        <f>SUM(J25:K25)</f>
        <v>9439</v>
      </c>
    </row>
    <row r="26" spans="5:12" ht="12.75">
      <c r="E26" s="14"/>
      <c r="F26" s="14"/>
      <c r="G26" s="14"/>
      <c r="H26" s="14"/>
      <c r="I26" s="14"/>
      <c r="J26" s="14"/>
      <c r="K26" s="14"/>
      <c r="L26" s="14"/>
    </row>
    <row r="27" spans="1:4" ht="12.75">
      <c r="A27" s="8" t="s">
        <v>325</v>
      </c>
      <c r="D27" s="8"/>
    </row>
    <row r="28" spans="2:12" ht="12.75">
      <c r="B28" s="8" t="s">
        <v>326</v>
      </c>
      <c r="D28" s="87" t="s">
        <v>113</v>
      </c>
      <c r="E28" s="14">
        <v>0</v>
      </c>
      <c r="F28" s="14">
        <v>0</v>
      </c>
      <c r="G28" s="14">
        <v>0</v>
      </c>
      <c r="H28" s="14">
        <v>143</v>
      </c>
      <c r="I28" s="14">
        <v>0</v>
      </c>
      <c r="J28" s="14">
        <f>SUM(E28:I28)</f>
        <v>143</v>
      </c>
      <c r="K28" s="14">
        <v>0</v>
      </c>
      <c r="L28" s="14">
        <f>SUM(J28:K28)</f>
        <v>143</v>
      </c>
    </row>
    <row r="29" spans="5:12" ht="12.75">
      <c r="E29" s="14"/>
      <c r="F29" s="14"/>
      <c r="G29" s="14"/>
      <c r="H29" s="14"/>
      <c r="I29" s="14"/>
      <c r="J29" s="14"/>
      <c r="K29" s="14"/>
      <c r="L29" s="14"/>
    </row>
    <row r="30" spans="1:12" ht="12.75">
      <c r="A30" s="8" t="s">
        <v>372</v>
      </c>
      <c r="E30" s="14">
        <v>0</v>
      </c>
      <c r="F30" s="14">
        <v>0</v>
      </c>
      <c r="G30" s="14">
        <v>0</v>
      </c>
      <c r="H30" s="14">
        <v>0</v>
      </c>
      <c r="I30" s="14">
        <v>-8250</v>
      </c>
      <c r="J30" s="14">
        <f>SUM(E30:I30)</f>
        <v>-8250</v>
      </c>
      <c r="K30" s="14">
        <v>-1468</v>
      </c>
      <c r="L30" s="14">
        <f>SUM(J30:K30)</f>
        <v>-9718</v>
      </c>
    </row>
    <row r="31" spans="5:12" ht="12.75">
      <c r="E31" s="14"/>
      <c r="F31" s="14"/>
      <c r="G31" s="14"/>
      <c r="H31" s="14"/>
      <c r="I31" s="14"/>
      <c r="J31" s="14"/>
      <c r="K31" s="14"/>
      <c r="L31" s="14"/>
    </row>
    <row r="32" spans="1:12" s="10" customFormat="1" ht="13.5" thickBot="1">
      <c r="A32" s="10" t="s">
        <v>371</v>
      </c>
      <c r="D32" s="9"/>
      <c r="E32" s="20">
        <f aca="true" t="shared" si="0" ref="E32:L32">SUM(E15:E31)</f>
        <v>45000</v>
      </c>
      <c r="F32" s="20">
        <f t="shared" si="0"/>
        <v>1314</v>
      </c>
      <c r="G32" s="20">
        <f t="shared" si="0"/>
        <v>0</v>
      </c>
      <c r="H32" s="20">
        <f t="shared" si="0"/>
        <v>3276</v>
      </c>
      <c r="I32" s="20">
        <f t="shared" si="0"/>
        <v>2596</v>
      </c>
      <c r="J32" s="20">
        <f t="shared" si="0"/>
        <v>52186</v>
      </c>
      <c r="K32" s="20">
        <f t="shared" si="0"/>
        <v>6629</v>
      </c>
      <c r="L32" s="20">
        <f t="shared" si="0"/>
        <v>58815</v>
      </c>
    </row>
    <row r="33" spans="5:12" ht="13.5" thickTop="1">
      <c r="E33" s="18"/>
      <c r="F33" s="18"/>
      <c r="G33" s="18"/>
      <c r="H33" s="18"/>
      <c r="I33" s="18"/>
      <c r="J33" s="18"/>
      <c r="K33" s="18"/>
      <c r="L33" s="18"/>
    </row>
    <row r="34" spans="5:12" ht="12.75">
      <c r="E34" s="18"/>
      <c r="F34" s="18"/>
      <c r="G34" s="18"/>
      <c r="H34" s="18"/>
      <c r="I34" s="18"/>
      <c r="J34" s="18"/>
      <c r="K34" s="18"/>
      <c r="L34" s="18"/>
    </row>
    <row r="35" spans="5:12" ht="12.75">
      <c r="E35" s="18"/>
      <c r="F35" s="18"/>
      <c r="G35" s="18"/>
      <c r="H35" s="18"/>
      <c r="I35" s="18"/>
      <c r="J35" s="18"/>
      <c r="K35" s="18"/>
      <c r="L35" s="18"/>
    </row>
    <row r="36" ht="12.75">
      <c r="A36" s="10" t="s">
        <v>270</v>
      </c>
    </row>
    <row r="37" spans="1:12" ht="12.75">
      <c r="A37" s="8" t="s">
        <v>271</v>
      </c>
      <c r="E37" s="88">
        <v>45000</v>
      </c>
      <c r="F37" s="88">
        <v>1314</v>
      </c>
      <c r="G37" s="88">
        <v>0</v>
      </c>
      <c r="H37" s="88">
        <v>3133</v>
      </c>
      <c r="I37" s="88">
        <v>2727</v>
      </c>
      <c r="J37" s="14">
        <f>SUM(E37:I37)</f>
        <v>52174</v>
      </c>
      <c r="K37" s="88">
        <v>6641</v>
      </c>
      <c r="L37" s="14">
        <f>SUM(J37:K37)</f>
        <v>58815</v>
      </c>
    </row>
    <row r="38" spans="1:12" ht="12.75">
      <c r="A38" s="8" t="s">
        <v>272</v>
      </c>
      <c r="E38" s="17"/>
      <c r="F38" s="17"/>
      <c r="G38" s="17"/>
      <c r="H38" s="17"/>
      <c r="I38" s="17"/>
      <c r="J38" s="17"/>
      <c r="K38" s="17"/>
      <c r="L38" s="17"/>
    </row>
    <row r="39" spans="2:12" ht="12.75">
      <c r="B39" s="8" t="s">
        <v>323</v>
      </c>
      <c r="E39" s="14">
        <v>0</v>
      </c>
      <c r="F39" s="14">
        <v>0</v>
      </c>
      <c r="G39" s="14">
        <v>0</v>
      </c>
      <c r="H39" s="14">
        <v>143</v>
      </c>
      <c r="I39" s="14">
        <f>-143+12</f>
        <v>-131</v>
      </c>
      <c r="J39" s="14">
        <f>SUM(E39:I39)</f>
        <v>12</v>
      </c>
      <c r="K39" s="14">
        <v>-12</v>
      </c>
      <c r="L39" s="14">
        <f>SUM(J39:K39)</f>
        <v>0</v>
      </c>
    </row>
    <row r="40" spans="5:12" ht="12.75">
      <c r="E40" s="89"/>
      <c r="F40" s="89"/>
      <c r="G40" s="89"/>
      <c r="H40" s="89"/>
      <c r="I40" s="89"/>
      <c r="J40" s="89"/>
      <c r="K40" s="89"/>
      <c r="L40" s="89"/>
    </row>
    <row r="41" spans="1:12" ht="12.75">
      <c r="A41" s="10" t="s">
        <v>273</v>
      </c>
      <c r="E41" s="88">
        <f>SUM(E37:E40)</f>
        <v>45000</v>
      </c>
      <c r="F41" s="88">
        <f aca="true" t="shared" si="1" ref="F41:L41">SUM(F37:F40)</f>
        <v>1314</v>
      </c>
      <c r="G41" s="88">
        <f t="shared" si="1"/>
        <v>0</v>
      </c>
      <c r="H41" s="88">
        <f t="shared" si="1"/>
        <v>3276</v>
      </c>
      <c r="I41" s="88">
        <f t="shared" si="1"/>
        <v>2596</v>
      </c>
      <c r="J41" s="88">
        <f t="shared" si="1"/>
        <v>52186</v>
      </c>
      <c r="K41" s="88">
        <f t="shared" si="1"/>
        <v>6629</v>
      </c>
      <c r="L41" s="88">
        <f t="shared" si="1"/>
        <v>58815</v>
      </c>
    </row>
    <row r="42" spans="5:12" ht="12.75">
      <c r="E42" s="17"/>
      <c r="F42" s="17"/>
      <c r="G42" s="17"/>
      <c r="H42" s="17"/>
      <c r="I42" s="17"/>
      <c r="J42" s="17"/>
      <c r="K42" s="17"/>
      <c r="L42" s="17"/>
    </row>
    <row r="43" spans="5:12" ht="12.75">
      <c r="E43" s="17"/>
      <c r="F43" s="17"/>
      <c r="G43" s="17"/>
      <c r="H43" s="17"/>
      <c r="I43" s="17"/>
      <c r="J43" s="17"/>
      <c r="K43" s="17"/>
      <c r="L43" s="17"/>
    </row>
    <row r="44" spans="1:12" ht="12.75">
      <c r="A44" s="8" t="s">
        <v>221</v>
      </c>
      <c r="E44" s="17">
        <v>0</v>
      </c>
      <c r="F44" s="17">
        <v>-3</v>
      </c>
      <c r="G44" s="17">
        <v>0</v>
      </c>
      <c r="H44" s="17">
        <v>0</v>
      </c>
      <c r="I44" s="17">
        <v>0</v>
      </c>
      <c r="J44" s="14">
        <f>SUM(E44:I44)</f>
        <v>-3</v>
      </c>
      <c r="K44" s="17">
        <v>0</v>
      </c>
      <c r="L44" s="14">
        <f>SUM(J44:K44)</f>
        <v>-3</v>
      </c>
    </row>
    <row r="45" spans="5:12" ht="12.75">
      <c r="E45" s="17"/>
      <c r="F45" s="17"/>
      <c r="G45" s="17"/>
      <c r="H45" s="17"/>
      <c r="I45" s="17"/>
      <c r="J45" s="17"/>
      <c r="K45" s="17"/>
      <c r="L45" s="17"/>
    </row>
    <row r="46" spans="1:12" ht="12.75">
      <c r="A46" s="8" t="s">
        <v>301</v>
      </c>
      <c r="D46" s="87" t="s">
        <v>268</v>
      </c>
      <c r="E46" s="17">
        <v>0</v>
      </c>
      <c r="F46" s="17">
        <v>0</v>
      </c>
      <c r="G46" s="17">
        <v>0</v>
      </c>
      <c r="H46" s="17">
        <v>92</v>
      </c>
      <c r="I46" s="17">
        <v>0</v>
      </c>
      <c r="J46" s="14">
        <f>SUM(E46:I46)</f>
        <v>92</v>
      </c>
      <c r="K46" s="17">
        <v>0</v>
      </c>
      <c r="L46" s="14">
        <f>SUM(J46:K46)</f>
        <v>92</v>
      </c>
    </row>
    <row r="47" spans="5:12" ht="12.75">
      <c r="E47" s="17"/>
      <c r="F47" s="17"/>
      <c r="G47" s="17"/>
      <c r="H47" s="17"/>
      <c r="I47" s="17"/>
      <c r="J47" s="17"/>
      <c r="K47" s="17"/>
      <c r="L47" s="17"/>
    </row>
    <row r="48" spans="1:12" ht="12.75">
      <c r="A48" s="8" t="s">
        <v>400</v>
      </c>
      <c r="E48" s="17">
        <v>0</v>
      </c>
      <c r="F48" s="17">
        <v>0</v>
      </c>
      <c r="G48" s="17">
        <v>-1283</v>
      </c>
      <c r="H48" s="17">
        <v>0</v>
      </c>
      <c r="I48" s="17">
        <v>0</v>
      </c>
      <c r="J48" s="14">
        <f>SUM(E48:I48)</f>
        <v>-1283</v>
      </c>
      <c r="K48" s="17">
        <v>0</v>
      </c>
      <c r="L48" s="14">
        <f>SUM(J48:K48)</f>
        <v>-1283</v>
      </c>
    </row>
    <row r="49" spans="5:12" ht="12.75">
      <c r="E49" s="17"/>
      <c r="F49" s="17"/>
      <c r="G49" s="17"/>
      <c r="H49" s="17"/>
      <c r="I49" s="17"/>
      <c r="J49" s="17"/>
      <c r="K49" s="17"/>
      <c r="L49" s="17"/>
    </row>
    <row r="50" spans="1:12" ht="12.75">
      <c r="A50" s="8" t="s">
        <v>300</v>
      </c>
      <c r="E50" s="17">
        <v>0</v>
      </c>
      <c r="F50" s="17">
        <v>0</v>
      </c>
      <c r="G50" s="17">
        <v>0</v>
      </c>
      <c r="H50" s="17">
        <v>0</v>
      </c>
      <c r="I50" s="17">
        <f>'Income Statement'!G39</f>
        <v>5260</v>
      </c>
      <c r="J50" s="14">
        <f>SUM(E50:I50)</f>
        <v>5260</v>
      </c>
      <c r="K50" s="17">
        <f>'Income Statement'!G40</f>
        <v>1841</v>
      </c>
      <c r="L50" s="14">
        <f>SUM(J50:K50)</f>
        <v>7101</v>
      </c>
    </row>
    <row r="51" spans="5:12" ht="12.75">
      <c r="E51" s="17"/>
      <c r="F51" s="17"/>
      <c r="G51" s="17"/>
      <c r="H51" s="17"/>
      <c r="I51" s="17"/>
      <c r="J51" s="14"/>
      <c r="K51" s="17"/>
      <c r="L51" s="14"/>
    </row>
    <row r="52" spans="1:12" ht="12.75">
      <c r="A52" s="8" t="s">
        <v>401</v>
      </c>
      <c r="E52" s="17">
        <v>0</v>
      </c>
      <c r="F52" s="17">
        <v>0</v>
      </c>
      <c r="G52" s="17">
        <v>0</v>
      </c>
      <c r="H52" s="17">
        <v>0</v>
      </c>
      <c r="I52" s="17">
        <v>-6730</v>
      </c>
      <c r="J52" s="14">
        <f>SUM(E52:I52)</f>
        <v>-6730</v>
      </c>
      <c r="K52" s="17">
        <v>0</v>
      </c>
      <c r="L52" s="14">
        <f>SUM(J52:K52)</f>
        <v>-6730</v>
      </c>
    </row>
    <row r="53" spans="5:12" ht="12.75">
      <c r="E53" s="17"/>
      <c r="F53" s="17"/>
      <c r="G53" s="17"/>
      <c r="H53" s="17"/>
      <c r="I53" s="17"/>
      <c r="J53" s="17"/>
      <c r="K53" s="17"/>
      <c r="L53" s="17"/>
    </row>
    <row r="54" spans="1:12" ht="13.5" thickBot="1">
      <c r="A54" s="10" t="s">
        <v>353</v>
      </c>
      <c r="E54" s="20">
        <f aca="true" t="shared" si="2" ref="E54:L54">SUM(E41:E53)</f>
        <v>45000</v>
      </c>
      <c r="F54" s="20">
        <f t="shared" si="2"/>
        <v>1311</v>
      </c>
      <c r="G54" s="20">
        <f t="shared" si="2"/>
        <v>-1283</v>
      </c>
      <c r="H54" s="20">
        <f t="shared" si="2"/>
        <v>3368</v>
      </c>
      <c r="I54" s="20">
        <f t="shared" si="2"/>
        <v>1126</v>
      </c>
      <c r="J54" s="20">
        <f t="shared" si="2"/>
        <v>49522</v>
      </c>
      <c r="K54" s="20">
        <f t="shared" si="2"/>
        <v>8470</v>
      </c>
      <c r="L54" s="20">
        <f t="shared" si="2"/>
        <v>57992</v>
      </c>
    </row>
    <row r="55" spans="5:12" ht="13.5" thickTop="1">
      <c r="E55" s="18"/>
      <c r="F55" s="18"/>
      <c r="G55" s="18"/>
      <c r="H55" s="18"/>
      <c r="I55" s="18"/>
      <c r="J55" s="18"/>
      <c r="K55" s="18"/>
      <c r="L55" s="18"/>
    </row>
    <row r="58" spans="1:12" ht="12.75">
      <c r="A58" s="157" t="s">
        <v>18</v>
      </c>
      <c r="B58" s="157"/>
      <c r="C58" s="157"/>
      <c r="D58" s="157"/>
      <c r="E58" s="157"/>
      <c r="F58" s="157"/>
      <c r="G58" s="157"/>
      <c r="H58" s="157"/>
      <c r="I58" s="157"/>
      <c r="J58" s="157"/>
      <c r="K58" s="157"/>
      <c r="L58" s="157"/>
    </row>
    <row r="59" spans="1:12" ht="13.5" customHeight="1">
      <c r="A59" s="157"/>
      <c r="B59" s="157"/>
      <c r="C59" s="157"/>
      <c r="D59" s="157"/>
      <c r="E59" s="157"/>
      <c r="F59" s="157"/>
      <c r="G59" s="157"/>
      <c r="H59" s="157"/>
      <c r="I59" s="157"/>
      <c r="J59" s="157"/>
      <c r="K59" s="157"/>
      <c r="L59" s="157"/>
    </row>
  </sheetData>
  <mergeCells count="6">
    <mergeCell ref="A58:L59"/>
    <mergeCell ref="A1:L1"/>
    <mergeCell ref="A2:L2"/>
    <mergeCell ref="A3:L3"/>
    <mergeCell ref="F10:H10"/>
    <mergeCell ref="E9:J9"/>
  </mergeCells>
  <printOptions/>
  <pageMargins left="0.75" right="0.5" top="0.4" bottom="0.5" header="0.4" footer="0.35"/>
  <pageSetup firstPageNumber="3" useFirstPageNumber="1" fitToHeight="1" fitToWidth="1" horizontalDpi="300" verticalDpi="300" orientation="landscape" scale="74"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view="pageBreakPreview" zoomScaleSheetLayoutView="100" workbookViewId="0" topLeftCell="A1">
      <selection activeCell="F62" sqref="F62"/>
    </sheetView>
  </sheetViews>
  <sheetFormatPr defaultColWidth="9.140625" defaultRowHeight="12.75"/>
  <cols>
    <col min="1" max="1" width="4.140625" style="12" customWidth="1"/>
    <col min="2" max="3" width="9.28125" style="12" customWidth="1"/>
    <col min="4" max="4" width="22.57421875" style="12" customWidth="1"/>
    <col min="5" max="5" width="14.421875" style="12" customWidth="1"/>
    <col min="6" max="6" width="17.140625" style="38" customWidth="1"/>
    <col min="7" max="7" width="5.421875" style="38" customWidth="1"/>
    <col min="8" max="8" width="16.140625" style="12" customWidth="1"/>
    <col min="9" max="16384" width="9.28125" style="12" customWidth="1"/>
  </cols>
  <sheetData>
    <row r="1" spans="1:8" ht="12.75">
      <c r="A1" s="152" t="s">
        <v>154</v>
      </c>
      <c r="B1" s="152"/>
      <c r="C1" s="152"/>
      <c r="D1" s="152"/>
      <c r="E1" s="152"/>
      <c r="F1" s="152"/>
      <c r="G1" s="152"/>
      <c r="H1" s="152"/>
    </row>
    <row r="2" spans="1:8" ht="12.75">
      <c r="A2" s="153" t="s">
        <v>157</v>
      </c>
      <c r="B2" s="153"/>
      <c r="C2" s="153"/>
      <c r="D2" s="153"/>
      <c r="E2" s="153"/>
      <c r="F2" s="153"/>
      <c r="G2" s="153"/>
      <c r="H2" s="153"/>
    </row>
    <row r="3" spans="1:8" ht="12.75">
      <c r="A3" s="153" t="s">
        <v>106</v>
      </c>
      <c r="B3" s="153"/>
      <c r="C3" s="153"/>
      <c r="D3" s="153"/>
      <c r="E3" s="153"/>
      <c r="F3" s="153"/>
      <c r="G3" s="153"/>
      <c r="H3" s="153"/>
    </row>
    <row r="5" spans="1:7" s="22" customFormat="1" ht="12.75">
      <c r="A5" s="22" t="s">
        <v>186</v>
      </c>
      <c r="F5" s="61"/>
      <c r="G5" s="61"/>
    </row>
    <row r="6" spans="1:7" s="22" customFormat="1" ht="12.75">
      <c r="A6" s="22" t="s">
        <v>352</v>
      </c>
      <c r="F6" s="61"/>
      <c r="G6" s="61"/>
    </row>
    <row r="7" spans="1:7" s="22" customFormat="1" ht="12.75">
      <c r="A7" s="12" t="s">
        <v>158</v>
      </c>
      <c r="F7" s="61"/>
      <c r="G7" s="61"/>
    </row>
    <row r="8" spans="1:8" s="22" customFormat="1" ht="12.75">
      <c r="A8" s="12"/>
      <c r="F8" s="155" t="s">
        <v>348</v>
      </c>
      <c r="G8" s="155"/>
      <c r="H8" s="155"/>
    </row>
    <row r="9" spans="6:8" ht="12.75">
      <c r="F9" s="113" t="str">
        <f>'Income Statement'!D11</f>
        <v>31.12.2006</v>
      </c>
      <c r="G9" s="74"/>
      <c r="H9" s="113" t="str">
        <f>'Income Statement'!E11</f>
        <v>31.12.2005</v>
      </c>
    </row>
    <row r="10" spans="6:8" ht="12.75">
      <c r="F10" s="62" t="s">
        <v>62</v>
      </c>
      <c r="G10" s="62"/>
      <c r="H10" s="11" t="str">
        <f>F10</f>
        <v>RM'000</v>
      </c>
    </row>
    <row r="11" ht="12.75">
      <c r="E11" s="11"/>
    </row>
    <row r="12" spans="1:7" s="22" customFormat="1" ht="12.75">
      <c r="A12" s="22" t="s">
        <v>178</v>
      </c>
      <c r="F12" s="61"/>
      <c r="G12" s="61"/>
    </row>
    <row r="14" spans="1:8" ht="12.75">
      <c r="A14" s="12" t="s">
        <v>77</v>
      </c>
      <c r="F14" s="21">
        <f>'Income Statement'!G29</f>
        <v>8121</v>
      </c>
      <c r="G14" s="21"/>
      <c r="H14" s="21">
        <f>'Income Statement'!H29</f>
        <v>12051</v>
      </c>
    </row>
    <row r="15" spans="6:8" ht="12.75">
      <c r="F15" s="21"/>
      <c r="G15" s="21"/>
      <c r="H15" s="21"/>
    </row>
    <row r="16" spans="1:8" ht="12.75">
      <c r="A16" s="12" t="s">
        <v>78</v>
      </c>
      <c r="F16" s="21"/>
      <c r="G16" s="21"/>
      <c r="H16" s="21"/>
    </row>
    <row r="17" spans="2:8" ht="12.75">
      <c r="B17" s="12" t="s">
        <v>79</v>
      </c>
      <c r="F17" s="21">
        <v>2726</v>
      </c>
      <c r="G17" s="21"/>
      <c r="H17" s="21">
        <v>2888</v>
      </c>
    </row>
    <row r="18" spans="2:8" ht="12.75">
      <c r="B18" s="12" t="s">
        <v>338</v>
      </c>
      <c r="F18" s="21">
        <v>4</v>
      </c>
      <c r="G18" s="21"/>
      <c r="H18" s="21">
        <v>-210</v>
      </c>
    </row>
    <row r="19" spans="2:8" ht="12.75">
      <c r="B19" s="12" t="s">
        <v>8</v>
      </c>
      <c r="F19" s="21">
        <v>0</v>
      </c>
      <c r="G19" s="21"/>
      <c r="H19" s="21">
        <v>1</v>
      </c>
    </row>
    <row r="20" spans="2:8" ht="12.75">
      <c r="B20" s="12" t="s">
        <v>9</v>
      </c>
      <c r="F20" s="21">
        <v>0</v>
      </c>
      <c r="G20" s="21"/>
      <c r="H20" s="21">
        <v>-431</v>
      </c>
    </row>
    <row r="21" spans="2:8" ht="12.75">
      <c r="B21" s="12" t="s">
        <v>80</v>
      </c>
      <c r="F21" s="21">
        <v>325</v>
      </c>
      <c r="G21" s="21"/>
      <c r="H21" s="21">
        <v>128</v>
      </c>
    </row>
    <row r="22" spans="2:8" ht="12.75">
      <c r="B22" s="12" t="s">
        <v>81</v>
      </c>
      <c r="F22" s="21">
        <v>-60</v>
      </c>
      <c r="G22" s="21"/>
      <c r="H22" s="21">
        <v>-63</v>
      </c>
    </row>
    <row r="23" spans="2:8" ht="12.75">
      <c r="B23" s="12" t="s">
        <v>301</v>
      </c>
      <c r="F23" s="21">
        <v>92</v>
      </c>
      <c r="G23" s="21"/>
      <c r="H23" s="21">
        <v>143</v>
      </c>
    </row>
    <row r="24" spans="6:8" ht="12.75">
      <c r="F24" s="21"/>
      <c r="G24" s="21"/>
      <c r="H24" s="64"/>
    </row>
    <row r="25" spans="6:8" ht="12.75">
      <c r="F25" s="63">
        <f>SUM(F14:F24)</f>
        <v>11208</v>
      </c>
      <c r="G25" s="21"/>
      <c r="H25" s="63">
        <f>SUM(H14:H24)</f>
        <v>14507</v>
      </c>
    </row>
    <row r="26" spans="6:8" ht="12.75">
      <c r="F26" s="21"/>
      <c r="G26" s="21"/>
      <c r="H26" s="21"/>
    </row>
    <row r="27" spans="2:8" ht="12.75">
      <c r="B27" s="12" t="s">
        <v>67</v>
      </c>
      <c r="F27" s="21">
        <v>-3728</v>
      </c>
      <c r="G27" s="21"/>
      <c r="H27" s="21">
        <v>-6354</v>
      </c>
    </row>
    <row r="28" spans="2:8" ht="12.75">
      <c r="B28" s="12" t="s">
        <v>336</v>
      </c>
      <c r="F28" s="21">
        <v>-2165</v>
      </c>
      <c r="G28" s="21"/>
      <c r="H28" s="21">
        <v>-1140</v>
      </c>
    </row>
    <row r="29" spans="2:8" ht="12.75">
      <c r="B29" s="12" t="s">
        <v>337</v>
      </c>
      <c r="F29" s="21">
        <v>-49</v>
      </c>
      <c r="G29" s="21"/>
      <c r="H29" s="21">
        <v>1061</v>
      </c>
    </row>
    <row r="30" spans="6:8" ht="12.75">
      <c r="F30" s="64"/>
      <c r="G30" s="21"/>
      <c r="H30" s="64"/>
    </row>
    <row r="31" spans="1:8" s="22" customFormat="1" ht="12.75">
      <c r="A31" s="22" t="s">
        <v>305</v>
      </c>
      <c r="F31" s="62">
        <f>SUM(F25:F30)</f>
        <v>5266</v>
      </c>
      <c r="G31" s="62"/>
      <c r="H31" s="62">
        <f>SUM(H25:H30)</f>
        <v>8074</v>
      </c>
    </row>
    <row r="32" spans="6:8" ht="12.75">
      <c r="F32" s="21"/>
      <c r="G32" s="21"/>
      <c r="H32" s="21"/>
    </row>
    <row r="33" spans="1:8" ht="12.75">
      <c r="A33" s="12" t="s">
        <v>82</v>
      </c>
      <c r="F33" s="21">
        <v>-325</v>
      </c>
      <c r="G33" s="21"/>
      <c r="H33" s="21">
        <v>-128</v>
      </c>
    </row>
    <row r="34" spans="1:8" ht="12.75">
      <c r="A34" s="12" t="s">
        <v>333</v>
      </c>
      <c r="F34" s="21">
        <v>-2770</v>
      </c>
      <c r="G34" s="21"/>
      <c r="H34" s="21">
        <v>-2004</v>
      </c>
    </row>
    <row r="35" spans="1:8" ht="12.75">
      <c r="A35" s="12" t="s">
        <v>81</v>
      </c>
      <c r="F35" s="21">
        <v>60</v>
      </c>
      <c r="G35" s="21"/>
      <c r="H35" s="21">
        <v>63</v>
      </c>
    </row>
    <row r="36" spans="6:8" ht="12.75">
      <c r="F36" s="21"/>
      <c r="G36" s="21"/>
      <c r="H36" s="21"/>
    </row>
    <row r="37" spans="1:8" s="22" customFormat="1" ht="12.75">
      <c r="A37" s="22" t="s">
        <v>406</v>
      </c>
      <c r="F37" s="65">
        <f>SUM(F31:F35)</f>
        <v>2231</v>
      </c>
      <c r="G37" s="62"/>
      <c r="H37" s="65">
        <f>SUM(H31:H35)</f>
        <v>6005</v>
      </c>
    </row>
    <row r="38" spans="6:8" ht="12.75">
      <c r="F38" s="21"/>
      <c r="G38" s="21"/>
      <c r="H38" s="21"/>
    </row>
    <row r="39" spans="1:8" s="22" customFormat="1" ht="12.75">
      <c r="A39" s="22" t="s">
        <v>304</v>
      </c>
      <c r="F39" s="62"/>
      <c r="G39" s="62"/>
      <c r="H39" s="62"/>
    </row>
    <row r="40" spans="6:8" ht="12.75">
      <c r="F40" s="21"/>
      <c r="G40" s="21"/>
      <c r="H40" s="21"/>
    </row>
    <row r="41" spans="2:8" ht="12.75">
      <c r="B41" s="12" t="s">
        <v>83</v>
      </c>
      <c r="F41" s="21">
        <v>-3037</v>
      </c>
      <c r="G41" s="21"/>
      <c r="H41" s="21">
        <v>-1727</v>
      </c>
    </row>
    <row r="42" spans="2:8" ht="12.75">
      <c r="B42" s="12" t="s">
        <v>332</v>
      </c>
      <c r="F42" s="21">
        <v>50</v>
      </c>
      <c r="G42" s="21"/>
      <c r="H42" s="21">
        <v>308</v>
      </c>
    </row>
    <row r="43" spans="6:8" ht="12.75">
      <c r="F43" s="21"/>
      <c r="G43" s="21"/>
      <c r="H43" s="21"/>
    </row>
    <row r="44" spans="1:8" s="22" customFormat="1" ht="12.75">
      <c r="A44" s="22" t="s">
        <v>303</v>
      </c>
      <c r="F44" s="65">
        <f>SUM(F41:F43)</f>
        <v>-2987</v>
      </c>
      <c r="G44" s="62"/>
      <c r="H44" s="65">
        <f>SUM(H41:H43)</f>
        <v>-1419</v>
      </c>
    </row>
    <row r="45" spans="6:8" ht="12.75">
      <c r="F45" s="21"/>
      <c r="G45" s="21"/>
      <c r="H45" s="21"/>
    </row>
    <row r="46" spans="1:8" s="22" customFormat="1" ht="12.75">
      <c r="A46" s="22" t="s">
        <v>84</v>
      </c>
      <c r="F46" s="62"/>
      <c r="G46" s="62"/>
      <c r="H46" s="62"/>
    </row>
    <row r="47" spans="6:8" ht="12.75">
      <c r="F47" s="21"/>
      <c r="G47" s="21"/>
      <c r="H47" s="21"/>
    </row>
    <row r="48" spans="2:8" ht="12.75">
      <c r="B48" s="12" t="s">
        <v>10</v>
      </c>
      <c r="F48" s="21">
        <v>5474</v>
      </c>
      <c r="G48" s="21"/>
      <c r="H48" s="21">
        <v>-3618</v>
      </c>
    </row>
    <row r="49" spans="2:8" ht="12.75">
      <c r="B49" s="12" t="s">
        <v>302</v>
      </c>
      <c r="F49" s="21">
        <v>150</v>
      </c>
      <c r="G49" s="21"/>
      <c r="H49" s="21">
        <v>0</v>
      </c>
    </row>
    <row r="50" spans="2:8" ht="12.75">
      <c r="B50" s="12" t="s">
        <v>85</v>
      </c>
      <c r="F50" s="21">
        <v>-173</v>
      </c>
      <c r="G50" s="21"/>
      <c r="H50" s="21">
        <v>-291</v>
      </c>
    </row>
    <row r="51" spans="2:8" ht="12.75">
      <c r="B51" s="12" t="s">
        <v>331</v>
      </c>
      <c r="F51" s="21">
        <v>0</v>
      </c>
      <c r="G51" s="21"/>
      <c r="H51" s="21">
        <v>7430</v>
      </c>
    </row>
    <row r="52" spans="2:8" ht="12.75">
      <c r="B52" s="12" t="s">
        <v>400</v>
      </c>
      <c r="F52" s="21">
        <v>-1283</v>
      </c>
      <c r="G52" s="21"/>
      <c r="H52" s="21">
        <v>0</v>
      </c>
    </row>
    <row r="53" spans="2:8" ht="12.75">
      <c r="B53" s="12" t="s">
        <v>221</v>
      </c>
      <c r="F53" s="21">
        <v>-4</v>
      </c>
      <c r="G53" s="21"/>
      <c r="H53" s="21">
        <v>-1613</v>
      </c>
    </row>
    <row r="54" spans="2:8" ht="12.75">
      <c r="B54" s="12" t="s">
        <v>321</v>
      </c>
      <c r="F54" s="21">
        <v>-6730</v>
      </c>
      <c r="G54" s="21"/>
      <c r="H54" s="21">
        <v>-8250</v>
      </c>
    </row>
    <row r="55" spans="6:8" ht="12.75">
      <c r="F55" s="21"/>
      <c r="G55" s="21"/>
      <c r="H55" s="21"/>
    </row>
    <row r="56" spans="1:8" s="22" customFormat="1" ht="12.75">
      <c r="A56" s="22" t="s">
        <v>11</v>
      </c>
      <c r="F56" s="65">
        <f>SUM(F47:F54)</f>
        <v>-2566</v>
      </c>
      <c r="G56" s="62"/>
      <c r="H56" s="65">
        <f>SUM(H47:H54)</f>
        <v>-6342</v>
      </c>
    </row>
    <row r="57" spans="6:8" ht="12.75">
      <c r="F57" s="21"/>
      <c r="G57" s="21"/>
      <c r="H57" s="21"/>
    </row>
    <row r="58" spans="1:8" s="22" customFormat="1" ht="12.75">
      <c r="A58" s="22" t="s">
        <v>339</v>
      </c>
      <c r="F58" s="62">
        <f>F37+F44+F56</f>
        <v>-3322</v>
      </c>
      <c r="G58" s="62"/>
      <c r="H58" s="62">
        <f>H37+H44+H56</f>
        <v>-1756</v>
      </c>
    </row>
    <row r="59" spans="1:8" s="22" customFormat="1" ht="12.75">
      <c r="A59" s="22" t="s">
        <v>298</v>
      </c>
      <c r="F59" s="62"/>
      <c r="G59" s="62"/>
      <c r="H59" s="62"/>
    </row>
    <row r="60" spans="2:8" s="22" customFormat="1" ht="12.75">
      <c r="B60" s="22" t="s">
        <v>405</v>
      </c>
      <c r="F60" s="108">
        <v>6009</v>
      </c>
      <c r="G60" s="62"/>
      <c r="H60" s="108">
        <v>7765</v>
      </c>
    </row>
    <row r="61" spans="1:8" s="22" customFormat="1" ht="12.75">
      <c r="A61" s="22" t="s">
        <v>299</v>
      </c>
      <c r="F61" s="62"/>
      <c r="G61" s="62"/>
      <c r="H61" s="62"/>
    </row>
    <row r="62" spans="2:8" s="22" customFormat="1" ht="13.5" thickBot="1">
      <c r="B62" s="22" t="s">
        <v>404</v>
      </c>
      <c r="F62" s="107">
        <f>SUM(F58:F60)</f>
        <v>2687</v>
      </c>
      <c r="G62" s="62"/>
      <c r="H62" s="107">
        <f>SUM(H58:H60)</f>
        <v>6009</v>
      </c>
    </row>
    <row r="63" ht="13.5" thickTop="1">
      <c r="H63" s="38"/>
    </row>
    <row r="65" ht="12.75">
      <c r="A65" s="12" t="s">
        <v>159</v>
      </c>
    </row>
    <row r="67" ht="12.75">
      <c r="A67" s="12" t="s">
        <v>402</v>
      </c>
    </row>
    <row r="68" spans="6:8" ht="12.75">
      <c r="F68" s="98" t="s">
        <v>62</v>
      </c>
      <c r="G68" s="98"/>
      <c r="H68" s="98" t="s">
        <v>62</v>
      </c>
    </row>
    <row r="69" ht="12.75">
      <c r="H69" s="38"/>
    </row>
    <row r="70" spans="1:8" ht="12.75">
      <c r="A70" s="12" t="s">
        <v>86</v>
      </c>
      <c r="F70" s="38">
        <v>2424</v>
      </c>
      <c r="H70" s="38">
        <v>2559</v>
      </c>
    </row>
    <row r="71" spans="1:8" ht="12.75">
      <c r="A71" s="12" t="s">
        <v>191</v>
      </c>
      <c r="F71" s="38">
        <v>700</v>
      </c>
      <c r="H71" s="38">
        <v>3500</v>
      </c>
    </row>
    <row r="72" spans="1:8" ht="12.75">
      <c r="A72" s="12" t="s">
        <v>290</v>
      </c>
      <c r="F72" s="38">
        <v>-437</v>
      </c>
      <c r="H72" s="38">
        <v>0</v>
      </c>
    </row>
    <row r="73" spans="6:8" ht="13.5" thickBot="1">
      <c r="F73" s="99">
        <f>SUM(F70:F72)</f>
        <v>2687</v>
      </c>
      <c r="H73" s="99">
        <f>SUM(H70:H72)</f>
        <v>6059</v>
      </c>
    </row>
    <row r="74" ht="13.5" thickTop="1"/>
    <row r="76" ht="12.75">
      <c r="A76" s="12" t="s">
        <v>161</v>
      </c>
    </row>
    <row r="77" spans="6:7" ht="12.75">
      <c r="F77" s="12"/>
      <c r="G77" s="12"/>
    </row>
    <row r="78" spans="1:9" ht="12.75">
      <c r="A78" s="161" t="s">
        <v>19</v>
      </c>
      <c r="B78" s="161"/>
      <c r="C78" s="161"/>
      <c r="D78" s="161"/>
      <c r="E78" s="161"/>
      <c r="F78" s="161"/>
      <c r="G78" s="161"/>
      <c r="H78" s="161"/>
      <c r="I78" s="161"/>
    </row>
    <row r="79" spans="1:9" ht="12.75">
      <c r="A79" s="161"/>
      <c r="B79" s="161"/>
      <c r="C79" s="161"/>
      <c r="D79" s="161"/>
      <c r="E79" s="161"/>
      <c r="F79" s="161"/>
      <c r="G79" s="161"/>
      <c r="H79" s="161"/>
      <c r="I79" s="161"/>
    </row>
    <row r="80" spans="1:9" ht="12.75">
      <c r="A80" s="162"/>
      <c r="B80" s="162"/>
      <c r="C80" s="162"/>
      <c r="D80" s="162"/>
      <c r="E80" s="162"/>
      <c r="F80" s="162"/>
      <c r="G80" s="162"/>
      <c r="H80" s="162"/>
      <c r="I80" s="162"/>
    </row>
  </sheetData>
  <mergeCells count="5">
    <mergeCell ref="A1:H1"/>
    <mergeCell ref="A2:H2"/>
    <mergeCell ref="A3:H3"/>
    <mergeCell ref="A78:I80"/>
    <mergeCell ref="F8:H8"/>
  </mergeCells>
  <printOptions/>
  <pageMargins left="0.75" right="0.5" top="0.4" bottom="0.5" header="0.5" footer="0.35"/>
  <pageSetup firstPageNumber="4" useFirstPageNumber="1" fitToHeight="1" fitToWidth="1" horizontalDpi="300" verticalDpi="300" orientation="portrait" scale="73"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90"/>
  <sheetViews>
    <sheetView view="pageBreakPreview" zoomScaleSheetLayoutView="100" workbookViewId="0" topLeftCell="A40">
      <selection activeCell="I45" sqref="I45"/>
    </sheetView>
  </sheetViews>
  <sheetFormatPr defaultColWidth="9.140625" defaultRowHeight="13.5" customHeight="1"/>
  <cols>
    <col min="1" max="1" width="4.8515625" style="49" customWidth="1"/>
    <col min="2" max="3" width="4.140625" style="12" customWidth="1"/>
    <col min="4" max="4" width="14.00390625" style="12" customWidth="1"/>
    <col min="5" max="5" width="10.8515625" style="12" customWidth="1"/>
    <col min="6" max="6" width="12.140625" style="12" customWidth="1"/>
    <col min="7" max="9" width="12.28125" style="12" customWidth="1"/>
    <col min="10" max="10" width="13.140625" style="12" customWidth="1"/>
    <col min="11" max="11" width="12.140625" style="12" customWidth="1"/>
    <col min="12" max="16384" width="9.28125" style="12" customWidth="1"/>
  </cols>
  <sheetData>
    <row r="1" spans="1:8" ht="13.5" customHeight="1">
      <c r="A1" s="152" t="s">
        <v>156</v>
      </c>
      <c r="B1" s="152"/>
      <c r="C1" s="152"/>
      <c r="D1" s="152"/>
      <c r="E1" s="152"/>
      <c r="F1" s="152"/>
      <c r="G1" s="152"/>
      <c r="H1" s="152"/>
    </row>
    <row r="2" spans="1:8" ht="13.5" customHeight="1">
      <c r="A2" s="153" t="s">
        <v>157</v>
      </c>
      <c r="B2" s="153"/>
      <c r="C2" s="153"/>
      <c r="D2" s="153"/>
      <c r="E2" s="153"/>
      <c r="F2" s="153"/>
      <c r="G2" s="153"/>
      <c r="H2" s="153"/>
    </row>
    <row r="3" spans="1:8" ht="13.5" customHeight="1">
      <c r="A3" s="153" t="s">
        <v>106</v>
      </c>
      <c r="B3" s="153"/>
      <c r="C3" s="153"/>
      <c r="D3" s="153"/>
      <c r="E3" s="153"/>
      <c r="F3" s="153"/>
      <c r="G3" s="153"/>
      <c r="H3" s="153"/>
    </row>
    <row r="5" ht="13.5" customHeight="1">
      <c r="A5" s="51" t="s">
        <v>407</v>
      </c>
    </row>
    <row r="6" ht="13.5" customHeight="1">
      <c r="A6" s="52"/>
    </row>
    <row r="7" spans="1:3" ht="13.5" customHeight="1">
      <c r="A7" s="51" t="s">
        <v>204</v>
      </c>
      <c r="B7" s="22"/>
      <c r="C7" s="22"/>
    </row>
    <row r="9" spans="1:2" s="22" customFormat="1" ht="13.5" customHeight="1">
      <c r="A9" s="28" t="s">
        <v>111</v>
      </c>
      <c r="B9" s="22" t="s">
        <v>87</v>
      </c>
    </row>
    <row r="11" spans="2:10" ht="13.5" customHeight="1">
      <c r="B11" s="157" t="s">
        <v>297</v>
      </c>
      <c r="C11" s="157"/>
      <c r="D11" s="157"/>
      <c r="E11" s="157"/>
      <c r="F11" s="157"/>
      <c r="G11" s="157"/>
      <c r="H11" s="157"/>
      <c r="I11" s="157"/>
      <c r="J11" s="157"/>
    </row>
    <row r="12" spans="2:10" ht="13.5" customHeight="1">
      <c r="B12" s="157"/>
      <c r="C12" s="157"/>
      <c r="D12" s="157"/>
      <c r="E12" s="157"/>
      <c r="F12" s="157"/>
      <c r="G12" s="157"/>
      <c r="H12" s="157"/>
      <c r="I12" s="157"/>
      <c r="J12" s="157"/>
    </row>
    <row r="13" spans="2:10" ht="13.5" customHeight="1">
      <c r="B13" s="157"/>
      <c r="C13" s="157"/>
      <c r="D13" s="157"/>
      <c r="E13" s="157"/>
      <c r="F13" s="157"/>
      <c r="G13" s="157"/>
      <c r="H13" s="157"/>
      <c r="I13" s="157"/>
      <c r="J13" s="157"/>
    </row>
    <row r="14" spans="2:10" ht="13.5" customHeight="1">
      <c r="B14" s="39"/>
      <c r="C14" s="39"/>
      <c r="D14" s="39"/>
      <c r="E14" s="39"/>
      <c r="F14" s="39"/>
      <c r="G14" s="39"/>
      <c r="H14" s="39"/>
      <c r="I14" s="39"/>
      <c r="J14" s="39"/>
    </row>
    <row r="15" spans="2:10" ht="13.5" customHeight="1">
      <c r="B15" s="157" t="s">
        <v>286</v>
      </c>
      <c r="C15" s="157"/>
      <c r="D15" s="157"/>
      <c r="E15" s="157"/>
      <c r="F15" s="157"/>
      <c r="G15" s="157"/>
      <c r="H15" s="157"/>
      <c r="I15" s="157"/>
      <c r="J15" s="157"/>
    </row>
    <row r="16" spans="2:10" ht="13.5" customHeight="1">
      <c r="B16" s="157"/>
      <c r="C16" s="157"/>
      <c r="D16" s="157"/>
      <c r="E16" s="157"/>
      <c r="F16" s="157"/>
      <c r="G16" s="157"/>
      <c r="H16" s="157"/>
      <c r="I16" s="157"/>
      <c r="J16" s="157"/>
    </row>
    <row r="17" spans="2:10" ht="13.5" customHeight="1">
      <c r="B17" s="157"/>
      <c r="C17" s="157"/>
      <c r="D17" s="157"/>
      <c r="E17" s="157"/>
      <c r="F17" s="157"/>
      <c r="G17" s="157"/>
      <c r="H17" s="157"/>
      <c r="I17" s="157"/>
      <c r="J17" s="157"/>
    </row>
    <row r="18" spans="2:10" ht="13.5" customHeight="1">
      <c r="B18" s="157"/>
      <c r="C18" s="157"/>
      <c r="D18" s="157"/>
      <c r="E18" s="157"/>
      <c r="F18" s="157"/>
      <c r="G18" s="157"/>
      <c r="H18" s="157"/>
      <c r="I18" s="157"/>
      <c r="J18" s="157"/>
    </row>
    <row r="19" spans="2:10" ht="13.5" customHeight="1">
      <c r="B19" s="39"/>
      <c r="C19" s="39"/>
      <c r="D19" s="39"/>
      <c r="E19" s="39"/>
      <c r="F19" s="39"/>
      <c r="G19" s="39"/>
      <c r="H19" s="39"/>
      <c r="I19" s="39"/>
      <c r="J19" s="39"/>
    </row>
    <row r="20" spans="2:10" ht="13.5" customHeight="1">
      <c r="B20" s="157" t="s">
        <v>245</v>
      </c>
      <c r="C20" s="157"/>
      <c r="D20" s="157"/>
      <c r="E20" s="157"/>
      <c r="F20" s="157"/>
      <c r="G20" s="157"/>
      <c r="H20" s="157"/>
      <c r="I20" s="157"/>
      <c r="J20" s="157"/>
    </row>
    <row r="21" spans="2:10" ht="13.5" customHeight="1">
      <c r="B21" s="157"/>
      <c r="C21" s="157"/>
      <c r="D21" s="157"/>
      <c r="E21" s="157"/>
      <c r="F21" s="157"/>
      <c r="G21" s="157"/>
      <c r="H21" s="157"/>
      <c r="I21" s="157"/>
      <c r="J21" s="157"/>
    </row>
    <row r="22" spans="2:10" ht="13.5" customHeight="1">
      <c r="B22" s="39"/>
      <c r="C22" s="39"/>
      <c r="D22" s="39"/>
      <c r="E22" s="39"/>
      <c r="F22" s="39"/>
      <c r="G22" s="39"/>
      <c r="H22" s="39"/>
      <c r="I22" s="39"/>
      <c r="J22" s="39"/>
    </row>
    <row r="24" spans="1:3" ht="13.5" customHeight="1">
      <c r="A24" s="28" t="s">
        <v>112</v>
      </c>
      <c r="B24" s="22" t="s">
        <v>223</v>
      </c>
      <c r="C24" s="22"/>
    </row>
    <row r="25" spans="1:3" ht="13.5" customHeight="1">
      <c r="A25" s="28"/>
      <c r="B25" s="22"/>
      <c r="C25" s="22"/>
    </row>
    <row r="26" spans="2:10" ht="13.5" customHeight="1">
      <c r="B26" s="149" t="s">
        <v>222</v>
      </c>
      <c r="C26" s="149"/>
      <c r="D26" s="149"/>
      <c r="E26" s="149"/>
      <c r="F26" s="149"/>
      <c r="G26" s="149"/>
      <c r="H26" s="149"/>
      <c r="I26" s="149"/>
      <c r="J26" s="149"/>
    </row>
    <row r="27" spans="2:10" ht="13.5" customHeight="1">
      <c r="B27" s="149"/>
      <c r="C27" s="149"/>
      <c r="D27" s="149"/>
      <c r="E27" s="149"/>
      <c r="F27" s="149"/>
      <c r="G27" s="149"/>
      <c r="H27" s="149"/>
      <c r="I27" s="149"/>
      <c r="J27" s="149"/>
    </row>
    <row r="28" spans="2:10" ht="13.5" customHeight="1">
      <c r="B28" s="149"/>
      <c r="C28" s="149"/>
      <c r="D28" s="149"/>
      <c r="E28" s="149"/>
      <c r="F28" s="149"/>
      <c r="G28" s="149"/>
      <c r="H28" s="149"/>
      <c r="I28" s="149"/>
      <c r="J28" s="149"/>
    </row>
    <row r="30" spans="2:4" ht="13.5" customHeight="1">
      <c r="B30" s="12" t="s">
        <v>224</v>
      </c>
      <c r="D30" s="12" t="s">
        <v>225</v>
      </c>
    </row>
    <row r="31" spans="2:4" ht="13.5" customHeight="1">
      <c r="B31" s="12" t="s">
        <v>242</v>
      </c>
      <c r="D31" s="12" t="s">
        <v>226</v>
      </c>
    </row>
    <row r="32" spans="2:4" ht="13.5" customHeight="1">
      <c r="B32" s="12" t="s">
        <v>227</v>
      </c>
      <c r="D32" s="12" t="s">
        <v>67</v>
      </c>
    </row>
    <row r="33" spans="2:4" ht="13.5" customHeight="1">
      <c r="B33" s="12" t="s">
        <v>228</v>
      </c>
      <c r="D33" s="12" t="s">
        <v>229</v>
      </c>
    </row>
    <row r="34" spans="2:4" ht="13.5" customHeight="1">
      <c r="B34" s="12" t="s">
        <v>230</v>
      </c>
      <c r="D34" s="12" t="s">
        <v>231</v>
      </c>
    </row>
    <row r="35" spans="2:4" ht="13.5" customHeight="1">
      <c r="B35" s="12" t="s">
        <v>232</v>
      </c>
      <c r="D35" s="12" t="s">
        <v>243</v>
      </c>
    </row>
    <row r="36" spans="2:4" ht="13.5" customHeight="1">
      <c r="B36" s="12" t="s">
        <v>233</v>
      </c>
      <c r="D36" s="12" t="s">
        <v>234</v>
      </c>
    </row>
    <row r="37" spans="2:4" ht="13.5" customHeight="1">
      <c r="B37" s="12" t="s">
        <v>235</v>
      </c>
      <c r="D37" s="12" t="s">
        <v>236</v>
      </c>
    </row>
    <row r="38" spans="2:4" ht="13.5" customHeight="1">
      <c r="B38" s="12" t="s">
        <v>237</v>
      </c>
      <c r="D38" s="12" t="s">
        <v>244</v>
      </c>
    </row>
    <row r="39" spans="2:4" ht="13.5" customHeight="1">
      <c r="B39" s="12" t="s">
        <v>238</v>
      </c>
      <c r="D39" s="12" t="s">
        <v>239</v>
      </c>
    </row>
    <row r="40" spans="2:4" ht="13.5" customHeight="1">
      <c r="B40" s="12" t="s">
        <v>240</v>
      </c>
      <c r="D40" s="12" t="s">
        <v>241</v>
      </c>
    </row>
    <row r="42" spans="2:10" ht="13.5" customHeight="1">
      <c r="B42" s="161" t="s">
        <v>315</v>
      </c>
      <c r="C42" s="161"/>
      <c r="D42" s="161"/>
      <c r="E42" s="161"/>
      <c r="F42" s="161"/>
      <c r="G42" s="161"/>
      <c r="H42" s="161"/>
      <c r="I42" s="161"/>
      <c r="J42" s="161"/>
    </row>
    <row r="43" spans="2:10" ht="13.5" customHeight="1">
      <c r="B43" s="161"/>
      <c r="C43" s="161"/>
      <c r="D43" s="161"/>
      <c r="E43" s="161"/>
      <c r="F43" s="161"/>
      <c r="G43" s="161"/>
      <c r="H43" s="161"/>
      <c r="I43" s="161"/>
      <c r="J43" s="161"/>
    </row>
    <row r="44" ht="10.5" customHeight="1"/>
    <row r="45" spans="2:4" ht="13.5" customHeight="1">
      <c r="B45" s="12" t="s">
        <v>253</v>
      </c>
      <c r="D45" s="12" t="s">
        <v>255</v>
      </c>
    </row>
    <row r="46" spans="2:4" ht="13.5" customHeight="1">
      <c r="B46" s="12" t="s">
        <v>254</v>
      </c>
      <c r="D46" s="12" t="s">
        <v>256</v>
      </c>
    </row>
    <row r="48" spans="2:10" ht="13.5" customHeight="1">
      <c r="B48" s="148" t="s">
        <v>257</v>
      </c>
      <c r="C48" s="148"/>
      <c r="D48" s="148"/>
      <c r="E48" s="148"/>
      <c r="F48" s="148"/>
      <c r="G48" s="148"/>
      <c r="H48" s="148"/>
      <c r="I48" s="148"/>
      <c r="J48" s="148"/>
    </row>
    <row r="49" spans="2:10" ht="13.5" customHeight="1">
      <c r="B49" s="148"/>
      <c r="C49" s="148"/>
      <c r="D49" s="148"/>
      <c r="E49" s="148"/>
      <c r="F49" s="148"/>
      <c r="G49" s="148"/>
      <c r="H49" s="148"/>
      <c r="I49" s="148"/>
      <c r="J49" s="148"/>
    </row>
    <row r="50" spans="2:10" ht="13.5" customHeight="1">
      <c r="B50" s="148"/>
      <c r="C50" s="148"/>
      <c r="D50" s="148"/>
      <c r="E50" s="148"/>
      <c r="F50" s="148"/>
      <c r="G50" s="148"/>
      <c r="H50" s="148"/>
      <c r="I50" s="148"/>
      <c r="J50" s="148"/>
    </row>
    <row r="51" spans="2:10" ht="13.5" customHeight="1">
      <c r="B51" s="75"/>
      <c r="C51" s="75"/>
      <c r="D51" s="75"/>
      <c r="E51" s="75"/>
      <c r="F51" s="75"/>
      <c r="G51" s="75"/>
      <c r="H51" s="75"/>
      <c r="I51" s="75"/>
      <c r="J51" s="75"/>
    </row>
    <row r="52" spans="2:10" ht="13.5" customHeight="1">
      <c r="B52" s="22" t="s">
        <v>108</v>
      </c>
      <c r="C52" s="76" t="s">
        <v>246</v>
      </c>
      <c r="D52" s="77"/>
      <c r="E52" s="75"/>
      <c r="F52" s="75"/>
      <c r="G52" s="75"/>
      <c r="H52" s="75"/>
      <c r="I52" s="75"/>
      <c r="J52" s="75"/>
    </row>
    <row r="53" spans="2:10" ht="13.5" customHeight="1">
      <c r="B53" s="75"/>
      <c r="C53" s="161" t="s">
        <v>247</v>
      </c>
      <c r="D53" s="161"/>
      <c r="E53" s="161"/>
      <c r="F53" s="161"/>
      <c r="G53" s="161"/>
      <c r="H53" s="161"/>
      <c r="I53" s="161"/>
      <c r="J53" s="161"/>
    </row>
    <row r="54" spans="2:10" ht="13.5" customHeight="1">
      <c r="B54" s="75"/>
      <c r="C54" s="161"/>
      <c r="D54" s="161"/>
      <c r="E54" s="161"/>
      <c r="F54" s="161"/>
      <c r="G54" s="161"/>
      <c r="H54" s="161"/>
      <c r="I54" s="161"/>
      <c r="J54" s="161"/>
    </row>
    <row r="55" spans="2:10" ht="13.5" customHeight="1">
      <c r="B55" s="75"/>
      <c r="C55" s="75"/>
      <c r="D55" s="75"/>
      <c r="E55" s="75"/>
      <c r="F55" s="75"/>
      <c r="G55" s="75"/>
      <c r="H55" s="75"/>
      <c r="I55" s="75"/>
      <c r="J55" s="75"/>
    </row>
    <row r="56" spans="2:10" ht="13.5" customHeight="1">
      <c r="B56" s="75"/>
      <c r="C56" s="161" t="s">
        <v>316</v>
      </c>
      <c r="D56" s="161"/>
      <c r="E56" s="161"/>
      <c r="F56" s="161"/>
      <c r="G56" s="161"/>
      <c r="H56" s="161"/>
      <c r="I56" s="161"/>
      <c r="J56" s="161"/>
    </row>
    <row r="57" spans="2:10" ht="13.5" customHeight="1">
      <c r="B57" s="75"/>
      <c r="C57" s="161"/>
      <c r="D57" s="161"/>
      <c r="E57" s="161"/>
      <c r="F57" s="161"/>
      <c r="G57" s="161"/>
      <c r="H57" s="161"/>
      <c r="I57" s="161"/>
      <c r="J57" s="161"/>
    </row>
    <row r="58" spans="2:10" ht="13.5" customHeight="1">
      <c r="B58" s="75"/>
      <c r="C58" s="161"/>
      <c r="D58" s="161"/>
      <c r="E58" s="161"/>
      <c r="F58" s="161"/>
      <c r="G58" s="161"/>
      <c r="H58" s="161"/>
      <c r="I58" s="161"/>
      <c r="J58" s="161"/>
    </row>
    <row r="59" spans="2:10" ht="13.5" customHeight="1">
      <c r="B59" s="75"/>
      <c r="C59" s="161"/>
      <c r="D59" s="161"/>
      <c r="E59" s="161"/>
      <c r="F59" s="161"/>
      <c r="G59" s="161"/>
      <c r="H59" s="161"/>
      <c r="I59" s="161"/>
      <c r="J59" s="161"/>
    </row>
    <row r="60" spans="2:10" ht="13.5" customHeight="1">
      <c r="B60" s="75"/>
      <c r="C60" s="161"/>
      <c r="D60" s="161"/>
      <c r="E60" s="161"/>
      <c r="F60" s="161"/>
      <c r="G60" s="161"/>
      <c r="H60" s="161"/>
      <c r="I60" s="161"/>
      <c r="J60" s="161"/>
    </row>
    <row r="61" spans="2:10" ht="13.5" customHeight="1">
      <c r="B61" s="75"/>
      <c r="C61" s="161"/>
      <c r="D61" s="161"/>
      <c r="E61" s="161"/>
      <c r="F61" s="161"/>
      <c r="G61" s="161"/>
      <c r="H61" s="161"/>
      <c r="I61" s="161"/>
      <c r="J61" s="161"/>
    </row>
    <row r="62" spans="2:10" ht="13.5" customHeight="1">
      <c r="B62" s="75"/>
      <c r="C62" s="161"/>
      <c r="D62" s="161"/>
      <c r="E62" s="161"/>
      <c r="F62" s="161"/>
      <c r="G62" s="161"/>
      <c r="H62" s="161"/>
      <c r="I62" s="161"/>
      <c r="J62" s="161"/>
    </row>
    <row r="63" spans="2:10" ht="13.5" customHeight="1">
      <c r="B63" s="75"/>
      <c r="C63" s="161"/>
      <c r="D63" s="161"/>
      <c r="E63" s="161"/>
      <c r="F63" s="161"/>
      <c r="G63" s="161"/>
      <c r="H63" s="161"/>
      <c r="I63" s="161"/>
      <c r="J63" s="161"/>
    </row>
    <row r="64" spans="2:10" ht="13.5" customHeight="1">
      <c r="B64" s="75"/>
      <c r="C64" s="161"/>
      <c r="D64" s="161"/>
      <c r="E64" s="161"/>
      <c r="F64" s="161"/>
      <c r="G64" s="161"/>
      <c r="H64" s="161"/>
      <c r="I64" s="161"/>
      <c r="J64" s="161"/>
    </row>
    <row r="65" spans="2:10" ht="13.5" customHeight="1">
      <c r="B65" s="75"/>
      <c r="C65" s="32"/>
      <c r="D65" s="32"/>
      <c r="E65" s="32"/>
      <c r="F65" s="32"/>
      <c r="G65" s="32"/>
      <c r="H65" s="32"/>
      <c r="I65" s="32"/>
      <c r="J65" s="32"/>
    </row>
    <row r="66" spans="2:10" ht="13.5" customHeight="1">
      <c r="B66" s="75"/>
      <c r="C66" s="161" t="s">
        <v>36</v>
      </c>
      <c r="D66" s="161"/>
      <c r="E66" s="161"/>
      <c r="F66" s="161"/>
      <c r="G66" s="161"/>
      <c r="H66" s="161"/>
      <c r="I66" s="161"/>
      <c r="J66" s="161"/>
    </row>
    <row r="67" spans="2:10" ht="13.5" customHeight="1">
      <c r="B67" s="75"/>
      <c r="C67" s="161"/>
      <c r="D67" s="161"/>
      <c r="E67" s="161"/>
      <c r="F67" s="161"/>
      <c r="G67" s="161"/>
      <c r="H67" s="161"/>
      <c r="I67" s="161"/>
      <c r="J67" s="161"/>
    </row>
    <row r="68" spans="2:10" ht="13.5" customHeight="1">
      <c r="B68" s="75"/>
      <c r="C68" s="161"/>
      <c r="D68" s="161"/>
      <c r="E68" s="161"/>
      <c r="F68" s="161"/>
      <c r="G68" s="161"/>
      <c r="H68" s="161"/>
      <c r="I68" s="161"/>
      <c r="J68" s="161"/>
    </row>
    <row r="69" spans="2:10" ht="13.5" customHeight="1">
      <c r="B69" s="75"/>
      <c r="C69" s="161"/>
      <c r="D69" s="161"/>
      <c r="E69" s="161"/>
      <c r="F69" s="161"/>
      <c r="G69" s="161"/>
      <c r="H69" s="161"/>
      <c r="I69" s="161"/>
      <c r="J69" s="161"/>
    </row>
    <row r="70" spans="2:10" ht="13.5" customHeight="1">
      <c r="B70" s="75"/>
      <c r="C70" s="75"/>
      <c r="D70" s="75"/>
      <c r="E70" s="75"/>
      <c r="F70" s="75"/>
      <c r="G70" s="75"/>
      <c r="H70" s="75"/>
      <c r="I70" s="34" t="s">
        <v>55</v>
      </c>
      <c r="J70" s="75"/>
    </row>
    <row r="71" spans="2:10" ht="13.5" customHeight="1">
      <c r="B71" s="75"/>
      <c r="C71" s="75"/>
      <c r="D71" s="75"/>
      <c r="E71" s="75"/>
      <c r="F71" s="75"/>
      <c r="G71" s="75"/>
      <c r="H71" s="75"/>
      <c r="I71" s="34" t="s">
        <v>249</v>
      </c>
      <c r="J71" s="75"/>
    </row>
    <row r="72" spans="2:10" ht="13.5" customHeight="1">
      <c r="B72" s="75"/>
      <c r="C72" s="75"/>
      <c r="D72" s="75"/>
      <c r="E72" s="75"/>
      <c r="F72" s="75"/>
      <c r="G72" s="75"/>
      <c r="H72" s="75"/>
      <c r="I72" s="15" t="s">
        <v>62</v>
      </c>
      <c r="J72" s="75"/>
    </row>
    <row r="73" spans="2:10" ht="13.5" customHeight="1">
      <c r="B73" s="75"/>
      <c r="C73" s="75"/>
      <c r="D73" s="75"/>
      <c r="E73" s="75"/>
      <c r="F73" s="75"/>
      <c r="G73" s="75"/>
      <c r="H73" s="75"/>
      <c r="I73" s="75"/>
      <c r="J73" s="75"/>
    </row>
    <row r="74" spans="2:10" ht="13.5" customHeight="1">
      <c r="B74" s="75"/>
      <c r="C74" s="165" t="s">
        <v>248</v>
      </c>
      <c r="D74" s="165"/>
      <c r="E74" s="165"/>
      <c r="F74" s="165"/>
      <c r="G74" s="165"/>
      <c r="H74" s="165"/>
      <c r="I74" s="78">
        <v>131</v>
      </c>
      <c r="J74" s="75"/>
    </row>
    <row r="75" spans="2:10" ht="13.5" customHeight="1">
      <c r="B75" s="75"/>
      <c r="C75" s="165" t="s">
        <v>306</v>
      </c>
      <c r="D75" s="165"/>
      <c r="E75" s="165"/>
      <c r="F75" s="165"/>
      <c r="G75" s="165"/>
      <c r="H75" s="165"/>
      <c r="I75" s="78">
        <v>-143</v>
      </c>
      <c r="J75" s="75"/>
    </row>
    <row r="76" spans="2:10" ht="13.5" customHeight="1" thickBot="1">
      <c r="B76" s="75"/>
      <c r="C76" s="165" t="s">
        <v>34</v>
      </c>
      <c r="D76" s="165"/>
      <c r="E76" s="165"/>
      <c r="F76" s="165"/>
      <c r="G76" s="165"/>
      <c r="H76" s="165"/>
      <c r="I76" s="79">
        <v>12</v>
      </c>
      <c r="J76" s="75"/>
    </row>
    <row r="77" spans="2:10" ht="13.5" customHeight="1" thickTop="1">
      <c r="B77" s="75"/>
      <c r="C77" s="75"/>
      <c r="D77" s="75"/>
      <c r="E77" s="75"/>
      <c r="F77" s="75"/>
      <c r="G77" s="75"/>
      <c r="H77" s="75"/>
      <c r="I77" s="78"/>
      <c r="J77" s="75"/>
    </row>
    <row r="78" spans="2:10" ht="13.5" customHeight="1">
      <c r="B78" s="75"/>
      <c r="C78" s="75"/>
      <c r="D78" s="75"/>
      <c r="E78" s="75"/>
      <c r="F78" s="75"/>
      <c r="G78" s="155" t="s">
        <v>309</v>
      </c>
      <c r="H78" s="155"/>
      <c r="I78" s="155" t="s">
        <v>354</v>
      </c>
      <c r="J78" s="155"/>
    </row>
    <row r="79" spans="2:10" ht="13.5" customHeight="1">
      <c r="B79" s="75"/>
      <c r="C79" s="75"/>
      <c r="D79" s="75"/>
      <c r="E79" s="75"/>
      <c r="F79" s="75"/>
      <c r="G79" s="34" t="s">
        <v>347</v>
      </c>
      <c r="H79" s="34" t="s">
        <v>203</v>
      </c>
      <c r="I79" s="34" t="str">
        <f>G79</f>
        <v>31.12.2006</v>
      </c>
      <c r="J79" s="34" t="str">
        <f>H79</f>
        <v>31.12.2005</v>
      </c>
    </row>
    <row r="80" spans="2:10" ht="13.5" customHeight="1">
      <c r="B80" s="75"/>
      <c r="C80" s="75"/>
      <c r="D80" s="75"/>
      <c r="E80" s="75"/>
      <c r="F80" s="75"/>
      <c r="G80" s="15" t="s">
        <v>62</v>
      </c>
      <c r="H80" s="15" t="s">
        <v>62</v>
      </c>
      <c r="I80" s="15" t="s">
        <v>62</v>
      </c>
      <c r="J80" s="15" t="s">
        <v>62</v>
      </c>
    </row>
    <row r="81" spans="2:10" ht="13.5" customHeight="1">
      <c r="B81" s="75"/>
      <c r="H81" s="75"/>
      <c r="I81" s="78"/>
      <c r="J81" s="75"/>
    </row>
    <row r="82" spans="2:10" ht="13.5" customHeight="1" thickBot="1">
      <c r="B82" s="75"/>
      <c r="C82" s="165" t="s">
        <v>250</v>
      </c>
      <c r="D82" s="165"/>
      <c r="E82" s="165"/>
      <c r="F82" s="110"/>
      <c r="G82" s="79">
        <v>0</v>
      </c>
      <c r="H82" s="79">
        <v>0</v>
      </c>
      <c r="I82" s="79">
        <v>92</v>
      </c>
      <c r="J82" s="79">
        <v>131</v>
      </c>
    </row>
    <row r="83" spans="2:10" ht="13.5" customHeight="1" thickTop="1">
      <c r="B83" s="75"/>
      <c r="C83" s="75"/>
      <c r="D83" s="75"/>
      <c r="E83" s="75"/>
      <c r="F83" s="75"/>
      <c r="G83" s="75"/>
      <c r="H83" s="75"/>
      <c r="I83" s="78"/>
      <c r="J83" s="75"/>
    </row>
    <row r="84" spans="2:10" ht="13.5" customHeight="1">
      <c r="B84" s="75"/>
      <c r="C84" s="161" t="s">
        <v>40</v>
      </c>
      <c r="D84" s="161"/>
      <c r="E84" s="161"/>
      <c r="F84" s="161"/>
      <c r="G84" s="161"/>
      <c r="H84" s="161"/>
      <c r="I84" s="161"/>
      <c r="J84" s="161"/>
    </row>
    <row r="85" spans="2:10" ht="13.5" customHeight="1">
      <c r="B85" s="75"/>
      <c r="C85" s="75"/>
      <c r="D85" s="75"/>
      <c r="E85" s="75"/>
      <c r="F85" s="75"/>
      <c r="G85" s="75"/>
      <c r="H85" s="75"/>
      <c r="I85" s="78"/>
      <c r="J85" s="75"/>
    </row>
    <row r="86" spans="2:10" ht="13.5" customHeight="1">
      <c r="B86" s="75"/>
      <c r="C86" s="75"/>
      <c r="D86" s="75"/>
      <c r="E86" s="75"/>
      <c r="F86" s="75"/>
      <c r="G86" s="75"/>
      <c r="H86" s="75"/>
      <c r="I86" s="78"/>
      <c r="J86" s="75"/>
    </row>
    <row r="87" spans="2:10" ht="13.5" customHeight="1">
      <c r="B87" s="22" t="s">
        <v>109</v>
      </c>
      <c r="C87" s="76" t="s">
        <v>38</v>
      </c>
      <c r="D87" s="75"/>
      <c r="E87" s="75"/>
      <c r="F87" s="75"/>
      <c r="G87" s="75"/>
      <c r="H87" s="75"/>
      <c r="I87" s="78"/>
      <c r="J87" s="75"/>
    </row>
    <row r="88" spans="2:10" ht="13.5" customHeight="1">
      <c r="B88" s="75"/>
      <c r="C88" s="75"/>
      <c r="D88" s="75"/>
      <c r="E88" s="75"/>
      <c r="F88" s="75"/>
      <c r="G88" s="75"/>
      <c r="H88" s="75"/>
      <c r="I88" s="78"/>
      <c r="J88" s="75"/>
    </row>
    <row r="89" spans="2:10" ht="13.5" customHeight="1">
      <c r="B89" s="75"/>
      <c r="C89" s="148" t="s">
        <v>318</v>
      </c>
      <c r="D89" s="148"/>
      <c r="E89" s="148"/>
      <c r="F89" s="148"/>
      <c r="G89" s="148"/>
      <c r="H89" s="148"/>
      <c r="I89" s="148"/>
      <c r="J89" s="148"/>
    </row>
    <row r="90" spans="2:10" ht="13.5" customHeight="1">
      <c r="B90" s="75"/>
      <c r="C90" s="148"/>
      <c r="D90" s="148"/>
      <c r="E90" s="148"/>
      <c r="F90" s="148"/>
      <c r="G90" s="148"/>
      <c r="H90" s="148"/>
      <c r="I90" s="148"/>
      <c r="J90" s="148"/>
    </row>
    <row r="91" spans="2:10" ht="13.5" customHeight="1">
      <c r="B91" s="75"/>
      <c r="C91" s="148"/>
      <c r="D91" s="148"/>
      <c r="E91" s="148"/>
      <c r="F91" s="148"/>
      <c r="G91" s="148"/>
      <c r="H91" s="148"/>
      <c r="I91" s="148"/>
      <c r="J91" s="148"/>
    </row>
    <row r="92" spans="2:10" ht="13.5" customHeight="1">
      <c r="B92" s="75"/>
      <c r="C92" s="148"/>
      <c r="D92" s="148"/>
      <c r="E92" s="148"/>
      <c r="F92" s="148"/>
      <c r="G92" s="148"/>
      <c r="H92" s="148"/>
      <c r="I92" s="148"/>
      <c r="J92" s="148"/>
    </row>
    <row r="93" spans="2:10" ht="13.5" customHeight="1">
      <c r="B93" s="75"/>
      <c r="C93" s="148"/>
      <c r="D93" s="148"/>
      <c r="E93" s="148"/>
      <c r="F93" s="148"/>
      <c r="G93" s="148"/>
      <c r="H93" s="148"/>
      <c r="I93" s="148"/>
      <c r="J93" s="148"/>
    </row>
    <row r="94" spans="2:10" ht="13.5" customHeight="1">
      <c r="B94" s="75"/>
      <c r="C94" s="148"/>
      <c r="D94" s="148"/>
      <c r="E94" s="148"/>
      <c r="F94" s="148"/>
      <c r="G94" s="148"/>
      <c r="H94" s="148"/>
      <c r="I94" s="148"/>
      <c r="J94" s="148"/>
    </row>
    <row r="95" spans="2:10" ht="13.5" customHeight="1">
      <c r="B95" s="75"/>
      <c r="C95" s="148"/>
      <c r="D95" s="148"/>
      <c r="E95" s="148"/>
      <c r="F95" s="148"/>
      <c r="G95" s="148"/>
      <c r="H95" s="148"/>
      <c r="I95" s="148"/>
      <c r="J95" s="148"/>
    </row>
    <row r="96" spans="2:10" ht="13.5" customHeight="1">
      <c r="B96" s="75"/>
      <c r="C96" s="75"/>
      <c r="D96" s="75"/>
      <c r="E96" s="75"/>
      <c r="F96" s="75"/>
      <c r="G96" s="75"/>
      <c r="H96" s="75"/>
      <c r="I96" s="75"/>
      <c r="J96" s="75"/>
    </row>
    <row r="97" spans="2:10" ht="13.5" customHeight="1">
      <c r="B97" s="75"/>
      <c r="C97" s="148" t="s">
        <v>39</v>
      </c>
      <c r="D97" s="148"/>
      <c r="E97" s="148"/>
      <c r="F97" s="148"/>
      <c r="G97" s="148"/>
      <c r="H97" s="148"/>
      <c r="I97" s="148"/>
      <c r="J97" s="148"/>
    </row>
    <row r="98" spans="2:10" ht="13.5" customHeight="1">
      <c r="B98" s="75"/>
      <c r="C98" s="148"/>
      <c r="D98" s="148"/>
      <c r="E98" s="148"/>
      <c r="F98" s="148"/>
      <c r="G98" s="148"/>
      <c r="H98" s="148"/>
      <c r="I98" s="148"/>
      <c r="J98" s="148"/>
    </row>
    <row r="99" spans="2:10" ht="13.5" customHeight="1">
      <c r="B99" s="75"/>
      <c r="C99" s="75"/>
      <c r="D99" s="75"/>
      <c r="E99" s="75"/>
      <c r="F99" s="75"/>
      <c r="G99" s="75"/>
      <c r="H99" s="75"/>
      <c r="I99" s="75"/>
      <c r="J99" s="75"/>
    </row>
    <row r="100" spans="2:10" ht="13.5" customHeight="1">
      <c r="B100" s="75"/>
      <c r="C100" s="75"/>
      <c r="D100" s="75"/>
      <c r="E100" s="75"/>
      <c r="F100" s="75"/>
      <c r="G100" s="75"/>
      <c r="H100" s="75"/>
      <c r="I100" s="75"/>
      <c r="J100" s="75"/>
    </row>
    <row r="101" spans="2:10" ht="13.5" customHeight="1">
      <c r="B101" s="22" t="s">
        <v>29</v>
      </c>
      <c r="C101" s="76" t="s">
        <v>296</v>
      </c>
      <c r="D101" s="75"/>
      <c r="E101" s="75"/>
      <c r="F101" s="75"/>
      <c r="G101" s="75"/>
      <c r="H101" s="75"/>
      <c r="I101" s="75"/>
      <c r="J101" s="75"/>
    </row>
    <row r="102" spans="2:10" ht="13.5" customHeight="1">
      <c r="B102" s="75"/>
      <c r="C102" s="75"/>
      <c r="D102" s="75"/>
      <c r="E102" s="75"/>
      <c r="F102" s="75"/>
      <c r="G102" s="75"/>
      <c r="H102" s="75"/>
      <c r="I102" s="75"/>
      <c r="J102" s="75"/>
    </row>
    <row r="103" spans="2:10" ht="13.5" customHeight="1">
      <c r="B103" s="75"/>
      <c r="C103" s="161" t="s">
        <v>417</v>
      </c>
      <c r="D103" s="161"/>
      <c r="E103" s="161"/>
      <c r="F103" s="161"/>
      <c r="G103" s="161"/>
      <c r="H103" s="161"/>
      <c r="I103" s="161"/>
      <c r="J103" s="161"/>
    </row>
    <row r="104" spans="2:10" ht="13.5" customHeight="1">
      <c r="B104" s="75"/>
      <c r="C104" s="161"/>
      <c r="D104" s="161"/>
      <c r="E104" s="161"/>
      <c r="F104" s="161"/>
      <c r="G104" s="161"/>
      <c r="H104" s="161"/>
      <c r="I104" s="161"/>
      <c r="J104" s="161"/>
    </row>
    <row r="105" spans="2:10" ht="13.5" customHeight="1">
      <c r="B105" s="75"/>
      <c r="C105" s="161"/>
      <c r="D105" s="161"/>
      <c r="E105" s="161"/>
      <c r="F105" s="161"/>
      <c r="G105" s="161"/>
      <c r="H105" s="161"/>
      <c r="I105" s="161"/>
      <c r="J105" s="161"/>
    </row>
    <row r="106" spans="2:10" ht="13.5" customHeight="1">
      <c r="B106" s="75"/>
      <c r="C106" s="32"/>
      <c r="D106" s="32"/>
      <c r="E106" s="32"/>
      <c r="F106" s="32"/>
      <c r="G106" s="32"/>
      <c r="H106" s="32"/>
      <c r="I106" s="32"/>
      <c r="J106" s="32"/>
    </row>
    <row r="107" spans="2:10" ht="13.5" customHeight="1">
      <c r="B107" s="75"/>
      <c r="C107" s="161" t="s">
        <v>419</v>
      </c>
      <c r="D107" s="161"/>
      <c r="E107" s="161"/>
      <c r="F107" s="161"/>
      <c r="G107" s="161"/>
      <c r="H107" s="161"/>
      <c r="I107" s="161"/>
      <c r="J107" s="161"/>
    </row>
    <row r="108" spans="2:10" ht="13.5" customHeight="1">
      <c r="B108" s="75"/>
      <c r="C108" s="32"/>
      <c r="D108" s="32"/>
      <c r="E108" s="32"/>
      <c r="F108" s="32"/>
      <c r="G108" s="32"/>
      <c r="H108" s="32"/>
      <c r="I108" s="32"/>
      <c r="J108" s="32"/>
    </row>
    <row r="109" spans="2:10" ht="13.5" customHeight="1">
      <c r="B109" s="75"/>
      <c r="C109" s="75"/>
      <c r="D109" s="75"/>
      <c r="E109" s="75"/>
      <c r="F109" s="75"/>
      <c r="G109" s="155" t="s">
        <v>309</v>
      </c>
      <c r="H109" s="155"/>
      <c r="I109" s="155" t="s">
        <v>354</v>
      </c>
      <c r="J109" s="155"/>
    </row>
    <row r="110" spans="2:10" ht="13.5" customHeight="1">
      <c r="B110" s="75"/>
      <c r="C110" s="75"/>
      <c r="D110" s="75"/>
      <c r="E110" s="75"/>
      <c r="F110" s="75"/>
      <c r="G110" s="34" t="s">
        <v>347</v>
      </c>
      <c r="H110" s="34" t="s">
        <v>203</v>
      </c>
      <c r="I110" s="34" t="str">
        <f>G110</f>
        <v>31.12.2006</v>
      </c>
      <c r="J110" s="34" t="str">
        <f>H110</f>
        <v>31.12.2005</v>
      </c>
    </row>
    <row r="111" spans="2:10" ht="13.5" customHeight="1">
      <c r="B111" s="75"/>
      <c r="C111" s="75"/>
      <c r="D111" s="75"/>
      <c r="E111" s="75"/>
      <c r="F111" s="75"/>
      <c r="G111" s="15" t="s">
        <v>62</v>
      </c>
      <c r="H111" s="15" t="s">
        <v>62</v>
      </c>
      <c r="I111" s="15" t="s">
        <v>62</v>
      </c>
      <c r="J111" s="15" t="s">
        <v>62</v>
      </c>
    </row>
    <row r="112" spans="2:10" ht="13.5" customHeight="1">
      <c r="B112" s="75"/>
      <c r="H112" s="75"/>
      <c r="I112" s="78"/>
      <c r="J112" s="75"/>
    </row>
    <row r="113" spans="2:10" ht="13.5" customHeight="1" thickBot="1">
      <c r="B113" s="75"/>
      <c r="C113" s="165" t="s">
        <v>418</v>
      </c>
      <c r="D113" s="165"/>
      <c r="E113" s="165"/>
      <c r="F113" s="110"/>
      <c r="G113" s="79">
        <v>60</v>
      </c>
      <c r="H113" s="79">
        <v>0</v>
      </c>
      <c r="I113" s="79">
        <v>60</v>
      </c>
      <c r="J113" s="79">
        <v>0</v>
      </c>
    </row>
    <row r="114" spans="2:10" ht="13.5" customHeight="1" thickTop="1">
      <c r="B114" s="75"/>
      <c r="C114" s="75"/>
      <c r="D114" s="75"/>
      <c r="E114" s="75"/>
      <c r="F114" s="75"/>
      <c r="G114" s="75"/>
      <c r="H114" s="75"/>
      <c r="I114" s="75"/>
      <c r="J114" s="75"/>
    </row>
    <row r="115" spans="2:10" ht="13.5" customHeight="1">
      <c r="B115" s="75"/>
      <c r="C115" s="75"/>
      <c r="D115" s="75"/>
      <c r="E115" s="75"/>
      <c r="F115" s="75"/>
      <c r="G115" s="75"/>
      <c r="H115" s="75"/>
      <c r="I115" s="75"/>
      <c r="J115" s="75"/>
    </row>
    <row r="116" spans="1:10" ht="13.5" customHeight="1">
      <c r="A116" s="28" t="s">
        <v>113</v>
      </c>
      <c r="B116" s="22" t="s">
        <v>41</v>
      </c>
      <c r="C116" s="75"/>
      <c r="D116" s="75"/>
      <c r="E116" s="75"/>
      <c r="F116" s="75"/>
      <c r="G116" s="75"/>
      <c r="H116" s="75"/>
      <c r="I116" s="75"/>
      <c r="J116" s="75"/>
    </row>
    <row r="117" spans="2:10" ht="13.5" customHeight="1">
      <c r="B117" s="75"/>
      <c r="C117" s="75"/>
      <c r="D117" s="75"/>
      <c r="E117" s="75"/>
      <c r="F117" s="75"/>
      <c r="G117" s="75"/>
      <c r="H117" s="75"/>
      <c r="I117" s="75"/>
      <c r="J117" s="75"/>
    </row>
    <row r="118" spans="2:10" ht="13.5" customHeight="1">
      <c r="B118" s="148" t="s">
        <v>42</v>
      </c>
      <c r="C118" s="148"/>
      <c r="D118" s="148"/>
      <c r="E118" s="148"/>
      <c r="F118" s="148"/>
      <c r="G118" s="148"/>
      <c r="H118" s="148"/>
      <c r="I118" s="148"/>
      <c r="J118" s="148"/>
    </row>
    <row r="119" spans="2:10" ht="13.5" customHeight="1">
      <c r="B119" s="75"/>
      <c r="C119" s="75"/>
      <c r="D119" s="75"/>
      <c r="E119" s="75"/>
      <c r="F119" s="75"/>
      <c r="G119" s="75"/>
      <c r="H119" s="75"/>
      <c r="I119" s="75"/>
      <c r="J119" s="75"/>
    </row>
    <row r="120" spans="2:10" ht="13.5" customHeight="1">
      <c r="B120" s="75"/>
      <c r="C120" s="75"/>
      <c r="D120" s="75"/>
      <c r="E120" s="75"/>
      <c r="F120" s="75"/>
      <c r="G120" s="80" t="s">
        <v>43</v>
      </c>
      <c r="H120" s="80" t="s">
        <v>224</v>
      </c>
      <c r="I120" s="80"/>
      <c r="J120" s="80"/>
    </row>
    <row r="121" spans="2:10" ht="13.5" customHeight="1">
      <c r="B121" s="75"/>
      <c r="C121" s="75"/>
      <c r="D121" s="75"/>
      <c r="E121" s="75"/>
      <c r="F121" s="75"/>
      <c r="G121" s="80" t="s">
        <v>44</v>
      </c>
      <c r="H121" s="80" t="s">
        <v>47</v>
      </c>
      <c r="I121" s="80" t="s">
        <v>45</v>
      </c>
      <c r="J121" s="80"/>
    </row>
    <row r="122" spans="2:10" ht="13.5" customHeight="1">
      <c r="B122" s="75"/>
      <c r="C122" s="75"/>
      <c r="D122" s="75"/>
      <c r="E122" s="75"/>
      <c r="F122" s="75"/>
      <c r="G122" s="15" t="s">
        <v>62</v>
      </c>
      <c r="H122" s="15" t="s">
        <v>62</v>
      </c>
      <c r="I122" s="15" t="s">
        <v>62</v>
      </c>
      <c r="J122" s="75"/>
    </row>
    <row r="123" spans="2:10" ht="13.5" customHeight="1">
      <c r="B123" s="150" t="s">
        <v>46</v>
      </c>
      <c r="C123" s="150"/>
      <c r="D123" s="150"/>
      <c r="E123" s="150"/>
      <c r="F123" s="150"/>
      <c r="G123" s="75"/>
      <c r="H123" s="75"/>
      <c r="I123" s="75"/>
      <c r="J123" s="75"/>
    </row>
    <row r="124" spans="2:10" ht="13.5" customHeight="1">
      <c r="B124" s="170" t="s">
        <v>48</v>
      </c>
      <c r="C124" s="170"/>
      <c r="D124" s="170"/>
      <c r="E124" s="170"/>
      <c r="F124" s="170"/>
      <c r="G124" s="78">
        <v>7585</v>
      </c>
      <c r="H124" s="78">
        <f>-143+12</f>
        <v>-131</v>
      </c>
      <c r="I124" s="78">
        <f>SUM(G124:H124)</f>
        <v>7454</v>
      </c>
      <c r="J124" s="75"/>
    </row>
    <row r="125" spans="2:10" ht="13.5" customHeight="1">
      <c r="B125" s="170" t="s">
        <v>22</v>
      </c>
      <c r="C125" s="170"/>
      <c r="D125" s="170"/>
      <c r="E125" s="170"/>
      <c r="F125" s="170"/>
      <c r="G125" s="78"/>
      <c r="H125" s="78"/>
      <c r="I125" s="78"/>
      <c r="J125" s="75"/>
    </row>
    <row r="126" spans="2:10" ht="13.5" customHeight="1">
      <c r="B126" s="135"/>
      <c r="C126" s="12" t="s">
        <v>23</v>
      </c>
      <c r="D126" s="135"/>
      <c r="E126" s="135"/>
      <c r="F126" s="135"/>
      <c r="G126" s="78">
        <v>0</v>
      </c>
      <c r="H126" s="78">
        <v>143</v>
      </c>
      <c r="I126" s="78">
        <f>SUM(G126:H126)</f>
        <v>143</v>
      </c>
      <c r="J126" s="75"/>
    </row>
    <row r="127" spans="2:10" ht="13.5" customHeight="1" thickBot="1">
      <c r="B127" s="12" t="s">
        <v>105</v>
      </c>
      <c r="G127" s="79">
        <v>6641</v>
      </c>
      <c r="H127" s="79">
        <v>-12</v>
      </c>
      <c r="I127" s="79">
        <f>SUM(G127:H127)</f>
        <v>6629</v>
      </c>
      <c r="J127" s="75"/>
    </row>
    <row r="128" spans="2:10" ht="13.5" customHeight="1" thickTop="1">
      <c r="B128" s="75"/>
      <c r="C128" s="75"/>
      <c r="D128" s="75"/>
      <c r="E128" s="75"/>
      <c r="F128" s="75"/>
      <c r="G128" s="75"/>
      <c r="H128" s="75"/>
      <c r="I128" s="75"/>
      <c r="J128" s="75"/>
    </row>
    <row r="129" spans="2:10" ht="13.5" customHeight="1">
      <c r="B129" s="150" t="s">
        <v>355</v>
      </c>
      <c r="C129" s="150"/>
      <c r="D129" s="150"/>
      <c r="E129" s="150"/>
      <c r="F129" s="150"/>
      <c r="G129" s="75"/>
      <c r="H129" s="75"/>
      <c r="I129" s="75"/>
      <c r="J129" s="75"/>
    </row>
    <row r="130" spans="2:10" ht="13.5" customHeight="1">
      <c r="B130" s="170" t="s">
        <v>311</v>
      </c>
      <c r="C130" s="170"/>
      <c r="D130" s="170"/>
      <c r="E130" s="170"/>
      <c r="F130" s="170"/>
      <c r="G130" s="114">
        <v>1732</v>
      </c>
      <c r="H130" s="114">
        <v>0</v>
      </c>
      <c r="I130" s="78">
        <f>SUM(G130:H130)</f>
        <v>1732</v>
      </c>
      <c r="J130" s="75"/>
    </row>
    <row r="131" spans="2:10" ht="13.5" customHeight="1">
      <c r="B131" s="170" t="s">
        <v>77</v>
      </c>
      <c r="C131" s="170"/>
      <c r="D131" s="170"/>
      <c r="E131" s="170"/>
      <c r="F131" s="170"/>
      <c r="G131" s="114">
        <v>7897</v>
      </c>
      <c r="H131" s="114">
        <v>0</v>
      </c>
      <c r="I131" s="78">
        <f>SUM(G131:H131)</f>
        <v>7897</v>
      </c>
      <c r="J131" s="75"/>
    </row>
    <row r="132" spans="2:10" ht="13.5" customHeight="1" thickBot="1">
      <c r="B132" s="170" t="s">
        <v>300</v>
      </c>
      <c r="C132" s="170"/>
      <c r="D132" s="170"/>
      <c r="E132" s="170"/>
      <c r="F132" s="170"/>
      <c r="G132" s="138">
        <v>5169</v>
      </c>
      <c r="H132" s="138">
        <v>0</v>
      </c>
      <c r="I132" s="79">
        <f>SUM(G132:H132)</f>
        <v>5169</v>
      </c>
      <c r="J132" s="75"/>
    </row>
    <row r="133" spans="2:10" ht="13.5" customHeight="1" thickTop="1">
      <c r="B133" s="75"/>
      <c r="C133" s="75"/>
      <c r="D133" s="75"/>
      <c r="E133" s="75"/>
      <c r="F133" s="75"/>
      <c r="G133" s="75"/>
      <c r="H133" s="75"/>
      <c r="I133" s="75"/>
      <c r="J133" s="75"/>
    </row>
    <row r="134" spans="2:10" ht="13.5" customHeight="1">
      <c r="B134" s="150" t="s">
        <v>356</v>
      </c>
      <c r="C134" s="150"/>
      <c r="D134" s="150"/>
      <c r="E134" s="150"/>
      <c r="F134" s="150"/>
      <c r="G134" s="75"/>
      <c r="H134" s="75"/>
      <c r="I134" s="75"/>
      <c r="J134" s="75"/>
    </row>
    <row r="135" spans="2:10" ht="13.5" customHeight="1">
      <c r="B135" s="170" t="s">
        <v>311</v>
      </c>
      <c r="C135" s="170"/>
      <c r="D135" s="170"/>
      <c r="E135" s="170"/>
      <c r="F135" s="170"/>
      <c r="G135" s="114">
        <v>6682</v>
      </c>
      <c r="H135" s="114">
        <v>143</v>
      </c>
      <c r="I135" s="78">
        <f>SUM(G135:H135)</f>
        <v>6825</v>
      </c>
      <c r="J135" s="75"/>
    </row>
    <row r="136" spans="2:10" ht="13.5" customHeight="1">
      <c r="B136" s="170" t="s">
        <v>77</v>
      </c>
      <c r="C136" s="170"/>
      <c r="D136" s="170"/>
      <c r="E136" s="170"/>
      <c r="F136" s="170"/>
      <c r="G136" s="114">
        <v>12194</v>
      </c>
      <c r="H136" s="114">
        <f>-H135</f>
        <v>-143</v>
      </c>
      <c r="I136" s="78">
        <f>SUM(G136:H136)</f>
        <v>12051</v>
      </c>
      <c r="J136" s="75"/>
    </row>
    <row r="137" spans="2:10" ht="13.5" customHeight="1" thickBot="1">
      <c r="B137" s="170" t="s">
        <v>300</v>
      </c>
      <c r="C137" s="170"/>
      <c r="D137" s="170"/>
      <c r="E137" s="170"/>
      <c r="F137" s="170"/>
      <c r="G137" s="138">
        <v>9582</v>
      </c>
      <c r="H137" s="138">
        <v>-143</v>
      </c>
      <c r="I137" s="79">
        <f>SUM(G137:H137)</f>
        <v>9439</v>
      </c>
      <c r="J137" s="75"/>
    </row>
    <row r="138" spans="2:10" ht="13.5" customHeight="1" thickTop="1">
      <c r="B138" s="75"/>
      <c r="C138" s="75"/>
      <c r="D138" s="75"/>
      <c r="E138" s="75"/>
      <c r="F138" s="75"/>
      <c r="G138" s="75"/>
      <c r="H138" s="75"/>
      <c r="I138" s="75"/>
      <c r="J138" s="75"/>
    </row>
    <row r="140" spans="1:2" s="22" customFormat="1" ht="13.5" customHeight="1">
      <c r="A140" s="22" t="s">
        <v>114</v>
      </c>
      <c r="B140" s="22" t="s">
        <v>171</v>
      </c>
    </row>
    <row r="142" spans="2:10" ht="13.5" customHeight="1">
      <c r="B142" s="157" t="s">
        <v>49</v>
      </c>
      <c r="C142" s="157"/>
      <c r="D142" s="157"/>
      <c r="E142" s="157"/>
      <c r="F142" s="157"/>
      <c r="G142" s="157"/>
      <c r="H142" s="157"/>
      <c r="I142" s="157"/>
      <c r="J142" s="157"/>
    </row>
    <row r="143" spans="2:10" ht="13.5" customHeight="1">
      <c r="B143" s="157"/>
      <c r="C143" s="157"/>
      <c r="D143" s="157"/>
      <c r="E143" s="157"/>
      <c r="F143" s="157"/>
      <c r="G143" s="157"/>
      <c r="H143" s="157"/>
      <c r="I143" s="157"/>
      <c r="J143" s="157"/>
    </row>
    <row r="144" spans="2:10" ht="13.5" customHeight="1">
      <c r="B144" s="39"/>
      <c r="C144" s="39"/>
      <c r="D144" s="39"/>
      <c r="E144" s="39"/>
      <c r="F144" s="39"/>
      <c r="G144" s="39"/>
      <c r="H144" s="39"/>
      <c r="I144" s="39"/>
      <c r="J144" s="39"/>
    </row>
    <row r="146" spans="1:2" s="22" customFormat="1" ht="13.5" customHeight="1">
      <c r="A146" s="28" t="s">
        <v>115</v>
      </c>
      <c r="B146" s="22" t="s">
        <v>88</v>
      </c>
    </row>
    <row r="148" spans="2:10" ht="13.5" customHeight="1">
      <c r="B148" s="157" t="s">
        <v>206</v>
      </c>
      <c r="C148" s="157"/>
      <c r="D148" s="157"/>
      <c r="E148" s="157"/>
      <c r="F148" s="157"/>
      <c r="G148" s="157"/>
      <c r="H148" s="157"/>
      <c r="I148" s="157"/>
      <c r="J148" s="157"/>
    </row>
    <row r="149" spans="2:10" ht="13.5" customHeight="1">
      <c r="B149" s="157"/>
      <c r="C149" s="157"/>
      <c r="D149" s="157"/>
      <c r="E149" s="157"/>
      <c r="F149" s="157"/>
      <c r="G149" s="157"/>
      <c r="H149" s="157"/>
      <c r="I149" s="157"/>
      <c r="J149" s="157"/>
    </row>
    <row r="150" spans="2:10" ht="13.5" customHeight="1">
      <c r="B150" s="157"/>
      <c r="C150" s="157"/>
      <c r="D150" s="157"/>
      <c r="E150" s="157"/>
      <c r="F150" s="157"/>
      <c r="G150" s="157"/>
      <c r="H150" s="157"/>
      <c r="I150" s="157"/>
      <c r="J150" s="157"/>
    </row>
    <row r="151" spans="2:10" ht="13.5" customHeight="1">
      <c r="B151" s="157"/>
      <c r="C151" s="157"/>
      <c r="D151" s="157"/>
      <c r="E151" s="157"/>
      <c r="F151" s="157"/>
      <c r="G151" s="157"/>
      <c r="H151" s="157"/>
      <c r="I151" s="157"/>
      <c r="J151" s="157"/>
    </row>
    <row r="152" spans="2:10" ht="13.5" customHeight="1">
      <c r="B152" s="39"/>
      <c r="C152" s="39"/>
      <c r="D152" s="39"/>
      <c r="E152" s="39"/>
      <c r="F152" s="39"/>
      <c r="G152" s="39"/>
      <c r="H152" s="39"/>
      <c r="I152" s="39"/>
      <c r="J152" s="39"/>
    </row>
    <row r="154" spans="1:2" s="22" customFormat="1" ht="13.5" customHeight="1">
      <c r="A154" s="28" t="s">
        <v>116</v>
      </c>
      <c r="B154" s="22" t="s">
        <v>170</v>
      </c>
    </row>
    <row r="155" ht="13.5" customHeight="1">
      <c r="A155" s="27"/>
    </row>
    <row r="156" spans="1:10" ht="13.5" customHeight="1">
      <c r="A156" s="27"/>
      <c r="B156" s="157" t="s">
        <v>408</v>
      </c>
      <c r="C156" s="157"/>
      <c r="D156" s="157"/>
      <c r="E156" s="157"/>
      <c r="F156" s="157"/>
      <c r="G156" s="157"/>
      <c r="H156" s="157"/>
      <c r="I156" s="157"/>
      <c r="J156" s="157"/>
    </row>
    <row r="157" spans="1:10" ht="13.5" customHeight="1">
      <c r="A157" s="27"/>
      <c r="B157" s="157"/>
      <c r="C157" s="157"/>
      <c r="D157" s="157"/>
      <c r="E157" s="157"/>
      <c r="F157" s="157"/>
      <c r="G157" s="157"/>
      <c r="H157" s="157"/>
      <c r="I157" s="157"/>
      <c r="J157" s="157"/>
    </row>
    <row r="158" ht="13.5" customHeight="1">
      <c r="A158" s="27"/>
    </row>
    <row r="159" ht="13.5" customHeight="1">
      <c r="A159" s="27"/>
    </row>
    <row r="160" spans="1:2" s="22" customFormat="1" ht="13.5" customHeight="1">
      <c r="A160" s="28" t="s">
        <v>117</v>
      </c>
      <c r="B160" s="22" t="s">
        <v>89</v>
      </c>
    </row>
    <row r="161" ht="13.5" customHeight="1">
      <c r="A161" s="27"/>
    </row>
    <row r="162" spans="1:10" ht="13.5" customHeight="1">
      <c r="A162" s="27"/>
      <c r="B162" s="157" t="s">
        <v>416</v>
      </c>
      <c r="C162" s="157"/>
      <c r="D162" s="157"/>
      <c r="E162" s="157"/>
      <c r="F162" s="157"/>
      <c r="G162" s="157"/>
      <c r="H162" s="157"/>
      <c r="I162" s="157"/>
      <c r="J162" s="157"/>
    </row>
    <row r="163" spans="1:10" ht="13.5" customHeight="1">
      <c r="A163" s="27"/>
      <c r="B163" s="157"/>
      <c r="C163" s="157"/>
      <c r="D163" s="157"/>
      <c r="E163" s="157"/>
      <c r="F163" s="157"/>
      <c r="G163" s="157"/>
      <c r="H163" s="157"/>
      <c r="I163" s="157"/>
      <c r="J163" s="157"/>
    </row>
    <row r="164" ht="13.5" customHeight="1">
      <c r="A164" s="27"/>
    </row>
    <row r="165" ht="13.5" customHeight="1">
      <c r="A165" s="27"/>
    </row>
    <row r="166" spans="1:2" s="22" customFormat="1" ht="13.5" customHeight="1">
      <c r="A166" s="28" t="s">
        <v>118</v>
      </c>
      <c r="B166" s="22" t="s">
        <v>172</v>
      </c>
    </row>
    <row r="167" s="22" customFormat="1" ht="13.5" customHeight="1">
      <c r="A167" s="28"/>
    </row>
    <row r="168" spans="1:10" s="22" customFormat="1" ht="13.5" customHeight="1">
      <c r="A168" s="28"/>
      <c r="B168" s="171" t="s">
        <v>373</v>
      </c>
      <c r="C168" s="171"/>
      <c r="D168" s="171"/>
      <c r="E168" s="171"/>
      <c r="F168" s="171"/>
      <c r="G168" s="171"/>
      <c r="H168" s="171"/>
      <c r="I168" s="171"/>
      <c r="J168" s="171"/>
    </row>
    <row r="169" spans="1:10" s="22" customFormat="1" ht="13.5" customHeight="1">
      <c r="A169" s="28"/>
      <c r="B169" s="171"/>
      <c r="C169" s="171"/>
      <c r="D169" s="171"/>
      <c r="E169" s="171"/>
      <c r="F169" s="171"/>
      <c r="G169" s="171"/>
      <c r="H169" s="171"/>
      <c r="I169" s="171"/>
      <c r="J169" s="171"/>
    </row>
    <row r="170" s="22" customFormat="1" ht="13.5" customHeight="1">
      <c r="A170" s="28"/>
    </row>
    <row r="171" spans="1:10" s="22" customFormat="1" ht="18" customHeight="1">
      <c r="A171" s="28"/>
      <c r="B171" s="169" t="s">
        <v>374</v>
      </c>
      <c r="C171" s="169"/>
      <c r="D171" s="169"/>
      <c r="E171" s="143" t="s">
        <v>375</v>
      </c>
      <c r="F171" s="143"/>
      <c r="G171" s="155" t="s">
        <v>376</v>
      </c>
      <c r="H171" s="155"/>
      <c r="I171" s="155"/>
      <c r="J171" s="164" t="s">
        <v>380</v>
      </c>
    </row>
    <row r="172" spans="1:10" s="22" customFormat="1" ht="13.5" customHeight="1">
      <c r="A172" s="28"/>
      <c r="B172" s="178"/>
      <c r="C172" s="178"/>
      <c r="D172" s="178"/>
      <c r="E172" s="143"/>
      <c r="F172" s="143"/>
      <c r="G172" s="168" t="s">
        <v>377</v>
      </c>
      <c r="H172" s="168" t="s">
        <v>378</v>
      </c>
      <c r="I172" s="168" t="s">
        <v>379</v>
      </c>
      <c r="J172" s="164"/>
    </row>
    <row r="173" spans="1:10" s="22" customFormat="1" ht="6.75" customHeight="1">
      <c r="A173" s="28"/>
      <c r="B173" s="178"/>
      <c r="C173" s="178"/>
      <c r="D173" s="178"/>
      <c r="E173" s="143"/>
      <c r="F173" s="143"/>
      <c r="G173" s="168"/>
      <c r="H173" s="179"/>
      <c r="I173" s="168"/>
      <c r="J173" s="164"/>
    </row>
    <row r="174" spans="1:10" s="22" customFormat="1" ht="13.5" customHeight="1">
      <c r="A174" s="28"/>
      <c r="G174" s="15" t="s">
        <v>381</v>
      </c>
      <c r="H174" s="15" t="s">
        <v>381</v>
      </c>
      <c r="I174" s="15" t="s">
        <v>381</v>
      </c>
      <c r="J174" s="15" t="s">
        <v>381</v>
      </c>
    </row>
    <row r="175" spans="1:10" ht="13.5" customHeight="1">
      <c r="A175" s="27"/>
      <c r="B175" s="85" t="s">
        <v>382</v>
      </c>
      <c r="E175" s="166">
        <v>2932200</v>
      </c>
      <c r="F175" s="166"/>
      <c r="G175" s="137">
        <v>0.335</v>
      </c>
      <c r="H175" s="137">
        <v>0.305</v>
      </c>
      <c r="I175" s="137">
        <v>0.324</v>
      </c>
      <c r="J175" s="12">
        <v>950385</v>
      </c>
    </row>
    <row r="176" spans="1:10" ht="13.5" customHeight="1">
      <c r="A176" s="27"/>
      <c r="B176" s="85" t="s">
        <v>383</v>
      </c>
      <c r="E176" s="166">
        <v>1046600</v>
      </c>
      <c r="F176" s="166"/>
      <c r="G176" s="137">
        <v>0.3</v>
      </c>
      <c r="H176" s="137">
        <v>0.32</v>
      </c>
      <c r="I176" s="137">
        <v>0.318</v>
      </c>
      <c r="J176" s="12">
        <v>332392</v>
      </c>
    </row>
    <row r="177" spans="1:10" ht="13.5" customHeight="1" thickBot="1">
      <c r="A177" s="27"/>
      <c r="E177" s="167">
        <f>SUM(E175:F176)</f>
        <v>3978800</v>
      </c>
      <c r="F177" s="167"/>
      <c r="J177" s="136">
        <f>SUM(J175:J176)</f>
        <v>1282777</v>
      </c>
    </row>
    <row r="178" ht="13.5" customHeight="1" thickTop="1">
      <c r="A178" s="27"/>
    </row>
    <row r="179" ht="13.5" customHeight="1">
      <c r="A179" s="27"/>
    </row>
    <row r="180" spans="1:3" ht="13.5" customHeight="1">
      <c r="A180" s="27"/>
      <c r="B180" s="12" t="s">
        <v>384</v>
      </c>
      <c r="C180" s="12" t="s">
        <v>385</v>
      </c>
    </row>
    <row r="181" ht="13.5" customHeight="1">
      <c r="A181" s="27"/>
    </row>
    <row r="182" spans="1:10" ht="13.5" customHeight="1">
      <c r="A182" s="27"/>
      <c r="B182" s="157" t="s">
        <v>386</v>
      </c>
      <c r="C182" s="157"/>
      <c r="D182" s="157"/>
      <c r="E182" s="157"/>
      <c r="F182" s="157"/>
      <c r="G182" s="157"/>
      <c r="H182" s="157"/>
      <c r="I182" s="157"/>
      <c r="J182" s="157"/>
    </row>
    <row r="183" spans="1:10" ht="13.5" customHeight="1">
      <c r="A183" s="27"/>
      <c r="B183" s="157"/>
      <c r="C183" s="157"/>
      <c r="D183" s="157"/>
      <c r="E183" s="157"/>
      <c r="F183" s="157"/>
      <c r="G183" s="157"/>
      <c r="H183" s="157"/>
      <c r="I183" s="157"/>
      <c r="J183" s="157"/>
    </row>
    <row r="184" spans="1:10" ht="13.5" customHeight="1">
      <c r="A184" s="27"/>
      <c r="B184" s="157"/>
      <c r="C184" s="157"/>
      <c r="D184" s="157"/>
      <c r="E184" s="157"/>
      <c r="F184" s="157"/>
      <c r="G184" s="157"/>
      <c r="H184" s="157"/>
      <c r="I184" s="157"/>
      <c r="J184" s="157"/>
    </row>
    <row r="185" spans="1:10" ht="13.5" customHeight="1">
      <c r="A185" s="27"/>
      <c r="B185" s="157"/>
      <c r="C185" s="157"/>
      <c r="D185" s="157"/>
      <c r="E185" s="157"/>
      <c r="F185" s="157"/>
      <c r="G185" s="157"/>
      <c r="H185" s="157"/>
      <c r="I185" s="157"/>
      <c r="J185" s="157"/>
    </row>
    <row r="186" ht="13.5" customHeight="1">
      <c r="A186" s="27"/>
    </row>
    <row r="187" ht="13.5" customHeight="1">
      <c r="A187" s="27"/>
    </row>
    <row r="188" spans="1:2" s="22" customFormat="1" ht="13.5" customHeight="1">
      <c r="A188" s="28" t="s">
        <v>119</v>
      </c>
      <c r="B188" s="22" t="s">
        <v>258</v>
      </c>
    </row>
    <row r="189" ht="13.5" customHeight="1">
      <c r="A189" s="27"/>
    </row>
    <row r="190" spans="1:10" ht="13.5" customHeight="1">
      <c r="A190" s="27"/>
      <c r="B190" s="161" t="s">
        <v>259</v>
      </c>
      <c r="C190" s="161"/>
      <c r="D190" s="161"/>
      <c r="E190" s="161"/>
      <c r="F190" s="161"/>
      <c r="G190" s="161"/>
      <c r="H190" s="161"/>
      <c r="I190" s="161"/>
      <c r="J190" s="161"/>
    </row>
    <row r="191" spans="1:10" ht="13.5" customHeight="1">
      <c r="A191" s="27"/>
      <c r="B191" s="161"/>
      <c r="C191" s="161"/>
      <c r="D191" s="161"/>
      <c r="E191" s="161"/>
      <c r="F191" s="161"/>
      <c r="G191" s="161"/>
      <c r="H191" s="161"/>
      <c r="I191" s="161"/>
      <c r="J191" s="161"/>
    </row>
    <row r="192" ht="13.5" customHeight="1">
      <c r="A192" s="27"/>
    </row>
    <row r="193" ht="13.5" customHeight="1">
      <c r="A193" s="27"/>
    </row>
    <row r="194" spans="1:2" s="22" customFormat="1" ht="13.5" customHeight="1">
      <c r="A194" s="28" t="s">
        <v>120</v>
      </c>
      <c r="B194" s="22" t="s">
        <v>90</v>
      </c>
    </row>
    <row r="195" ht="13.5" customHeight="1">
      <c r="A195" s="27"/>
    </row>
    <row r="196" spans="1:10" ht="13.5" customHeight="1">
      <c r="A196" s="27"/>
      <c r="B196" s="157" t="s">
        <v>390</v>
      </c>
      <c r="C196" s="157"/>
      <c r="D196" s="157"/>
      <c r="E196" s="157"/>
      <c r="F196" s="157"/>
      <c r="G196" s="157"/>
      <c r="H196" s="157"/>
      <c r="I196" s="157"/>
      <c r="J196" s="157"/>
    </row>
    <row r="197" spans="1:10" ht="13.5" customHeight="1">
      <c r="A197" s="27"/>
      <c r="B197" s="157"/>
      <c r="C197" s="157"/>
      <c r="D197" s="157"/>
      <c r="E197" s="157"/>
      <c r="F197" s="157"/>
      <c r="G197" s="157"/>
      <c r="H197" s="157"/>
      <c r="I197" s="157"/>
      <c r="J197" s="157"/>
    </row>
    <row r="198" spans="1:11" ht="13.5" customHeight="1">
      <c r="A198" s="27"/>
      <c r="B198" s="157"/>
      <c r="C198" s="157"/>
      <c r="D198" s="157"/>
      <c r="E198" s="157"/>
      <c r="F198" s="157"/>
      <c r="G198" s="157"/>
      <c r="H198" s="157"/>
      <c r="I198" s="157"/>
      <c r="J198" s="157"/>
      <c r="K198" s="53"/>
    </row>
    <row r="199" spans="1:3" ht="13.5" customHeight="1">
      <c r="A199" s="27"/>
      <c r="B199" s="54"/>
      <c r="C199" s="54"/>
    </row>
    <row r="200" ht="13.5" customHeight="1">
      <c r="A200" s="27"/>
    </row>
    <row r="201" spans="1:2" s="22" customFormat="1" ht="13.5" customHeight="1">
      <c r="A201" s="28" t="s">
        <v>121</v>
      </c>
      <c r="B201" s="22" t="s">
        <v>91</v>
      </c>
    </row>
    <row r="202" ht="13.5" customHeight="1">
      <c r="A202" s="27"/>
    </row>
    <row r="203" spans="1:11" ht="13.5" customHeight="1">
      <c r="A203" s="27"/>
      <c r="B203" s="163" t="s">
        <v>387</v>
      </c>
      <c r="C203" s="163"/>
      <c r="D203" s="163"/>
      <c r="E203" s="163"/>
      <c r="F203" s="163"/>
      <c r="G203" s="163"/>
      <c r="H203" s="163"/>
      <c r="I203" s="163"/>
      <c r="J203" s="163"/>
      <c r="K203" s="36"/>
    </row>
    <row r="204" spans="1:10" ht="13.5" customHeight="1">
      <c r="A204" s="27"/>
      <c r="B204" s="32"/>
      <c r="C204" s="39"/>
      <c r="D204" s="39"/>
      <c r="E204" s="39"/>
      <c r="F204" s="39"/>
      <c r="G204" s="39"/>
      <c r="H204" s="39"/>
      <c r="I204" s="39"/>
      <c r="J204" s="34" t="s">
        <v>347</v>
      </c>
    </row>
    <row r="205" spans="1:10" ht="13.5" customHeight="1">
      <c r="A205" s="27"/>
      <c r="B205" s="32"/>
      <c r="C205" s="39"/>
      <c r="D205" s="39"/>
      <c r="E205" s="39"/>
      <c r="F205" s="39"/>
      <c r="G205" s="39"/>
      <c r="H205" s="39"/>
      <c r="I205" s="39"/>
      <c r="J205" s="93" t="s">
        <v>381</v>
      </c>
    </row>
    <row r="206" spans="1:10" ht="13.5" customHeight="1">
      <c r="A206" s="27"/>
      <c r="B206" s="161" t="s">
        <v>388</v>
      </c>
      <c r="C206" s="161"/>
      <c r="D206" s="161"/>
      <c r="E206" s="161"/>
      <c r="F206" s="161"/>
      <c r="G206" s="161"/>
      <c r="H206" s="161"/>
      <c r="I206" s="39"/>
      <c r="J206" s="93"/>
    </row>
    <row r="207" spans="1:10" ht="13.5" customHeight="1">
      <c r="A207" s="27"/>
      <c r="B207" s="161"/>
      <c r="C207" s="161"/>
      <c r="D207" s="161"/>
      <c r="E207" s="161"/>
      <c r="F207" s="161"/>
      <c r="G207" s="161"/>
      <c r="H207" s="161"/>
      <c r="I207" s="39"/>
      <c r="J207" s="141">
        <v>4500364</v>
      </c>
    </row>
    <row r="208" spans="1:10" ht="13.5" customHeight="1">
      <c r="A208" s="27"/>
      <c r="B208" s="32"/>
      <c r="C208" s="39"/>
      <c r="D208" s="39"/>
      <c r="E208" s="39"/>
      <c r="F208" s="39"/>
      <c r="G208" s="39"/>
      <c r="H208" s="39"/>
      <c r="I208" s="39"/>
      <c r="J208" s="141"/>
    </row>
    <row r="209" spans="1:10" ht="13.5" customHeight="1">
      <c r="A209" s="27"/>
      <c r="B209" s="161" t="s">
        <v>20</v>
      </c>
      <c r="C209" s="161"/>
      <c r="D209" s="161"/>
      <c r="E209" s="161"/>
      <c r="F209" s="161"/>
      <c r="G209" s="161"/>
      <c r="H209" s="161"/>
      <c r="I209" s="39"/>
      <c r="J209" s="141"/>
    </row>
    <row r="210" spans="1:10" ht="13.5" customHeight="1">
      <c r="A210" s="27"/>
      <c r="B210" s="161"/>
      <c r="C210" s="161"/>
      <c r="D210" s="161"/>
      <c r="E210" s="161"/>
      <c r="F210" s="161"/>
      <c r="G210" s="161"/>
      <c r="H210" s="161"/>
      <c r="I210" s="39"/>
      <c r="J210" s="123">
        <v>2229189</v>
      </c>
    </row>
    <row r="211" spans="1:10" ht="13.5" customHeight="1" thickBot="1">
      <c r="A211" s="27"/>
      <c r="B211" s="32"/>
      <c r="C211" s="39"/>
      <c r="D211" s="39"/>
      <c r="E211" s="39"/>
      <c r="F211" s="39"/>
      <c r="G211" s="39"/>
      <c r="H211" s="39"/>
      <c r="I211" s="39"/>
      <c r="J211" s="142">
        <f>SUM(J206:J210)</f>
        <v>6729553</v>
      </c>
    </row>
    <row r="212" spans="1:10" ht="13.5" customHeight="1" thickTop="1">
      <c r="A212" s="27"/>
      <c r="B212" s="39"/>
      <c r="C212" s="39"/>
      <c r="D212" s="39"/>
      <c r="E212" s="39"/>
      <c r="F212" s="39"/>
      <c r="G212" s="39"/>
      <c r="H212" s="39"/>
      <c r="I212" s="39"/>
      <c r="J212" s="123"/>
    </row>
    <row r="213" spans="1:10" ht="13.5" customHeight="1">
      <c r="A213" s="27"/>
      <c r="J213" s="38"/>
    </row>
    <row r="214" spans="1:2" s="22" customFormat="1" ht="13.5" customHeight="1">
      <c r="A214" s="28" t="s">
        <v>122</v>
      </c>
      <c r="B214" s="22" t="s">
        <v>92</v>
      </c>
    </row>
    <row r="215" ht="13.5" customHeight="1">
      <c r="A215" s="27"/>
    </row>
    <row r="216" spans="1:12" ht="13.5" customHeight="1">
      <c r="A216" s="27"/>
      <c r="B216" s="157" t="s">
        <v>389</v>
      </c>
      <c r="C216" s="157"/>
      <c r="D216" s="157"/>
      <c r="E216" s="157"/>
      <c r="F216" s="157"/>
      <c r="G216" s="157"/>
      <c r="H216" s="157"/>
      <c r="I216" s="157"/>
      <c r="J216" s="157"/>
      <c r="L216" s="15"/>
    </row>
    <row r="217" spans="1:10" ht="13.5" customHeight="1">
      <c r="A217" s="27"/>
      <c r="B217" s="157"/>
      <c r="C217" s="157"/>
      <c r="D217" s="157"/>
      <c r="E217" s="157"/>
      <c r="F217" s="157"/>
      <c r="G217" s="157"/>
      <c r="H217" s="157"/>
      <c r="I217" s="157"/>
      <c r="J217" s="157"/>
    </row>
    <row r="218" spans="1:10" ht="13.5" customHeight="1">
      <c r="A218" s="27"/>
      <c r="B218" s="157"/>
      <c r="C218" s="157"/>
      <c r="D218" s="157"/>
      <c r="E218" s="157"/>
      <c r="F218" s="157"/>
      <c r="G218" s="157"/>
      <c r="H218" s="157"/>
      <c r="I218" s="157"/>
      <c r="J218" s="157"/>
    </row>
    <row r="219" spans="1:10" ht="15" customHeight="1">
      <c r="A219" s="27"/>
      <c r="F219" s="11"/>
      <c r="G219" s="11"/>
      <c r="H219" s="11"/>
      <c r="I219" s="11"/>
      <c r="J219" s="11"/>
    </row>
    <row r="220" spans="1:10" ht="13.5" customHeight="1">
      <c r="A220" s="27"/>
      <c r="B220" s="22" t="s">
        <v>368</v>
      </c>
      <c r="F220" s="11"/>
      <c r="G220" s="11"/>
      <c r="H220" s="11"/>
      <c r="I220" s="11"/>
      <c r="J220" s="11"/>
    </row>
    <row r="221" spans="1:9" ht="13.5" customHeight="1">
      <c r="A221" s="27"/>
      <c r="F221" s="11"/>
      <c r="G221" s="11"/>
      <c r="H221" s="11"/>
      <c r="I221" s="11"/>
    </row>
    <row r="222" spans="1:10" ht="13.5" customHeight="1">
      <c r="A222" s="27"/>
      <c r="F222" s="34" t="s">
        <v>144</v>
      </c>
      <c r="G222" s="34" t="s">
        <v>146</v>
      </c>
      <c r="H222" s="34" t="s">
        <v>145</v>
      </c>
      <c r="I222" s="40" t="s">
        <v>176</v>
      </c>
      <c r="J222" s="40" t="s">
        <v>180</v>
      </c>
    </row>
    <row r="223" spans="1:10" ht="13.5" customHeight="1">
      <c r="A223" s="27"/>
      <c r="F223" s="15" t="s">
        <v>62</v>
      </c>
      <c r="G223" s="15" t="s">
        <v>62</v>
      </c>
      <c r="H223" s="15" t="s">
        <v>62</v>
      </c>
      <c r="I223" s="15" t="s">
        <v>62</v>
      </c>
      <c r="J223" s="15" t="s">
        <v>62</v>
      </c>
    </row>
    <row r="224" spans="1:10" ht="13.5" customHeight="1">
      <c r="A224" s="27"/>
      <c r="B224" s="23" t="s">
        <v>61</v>
      </c>
      <c r="C224" s="23"/>
      <c r="F224" s="24"/>
      <c r="G224" s="24"/>
      <c r="H224" s="24"/>
      <c r="I224" s="24"/>
      <c r="J224" s="25"/>
    </row>
    <row r="225" spans="1:10" ht="13.5" customHeight="1">
      <c r="A225" s="27"/>
      <c r="C225" s="12" t="s">
        <v>199</v>
      </c>
      <c r="F225" s="41">
        <v>13972</v>
      </c>
      <c r="G225" s="46">
        <v>1349</v>
      </c>
      <c r="H225" s="46">
        <v>425</v>
      </c>
      <c r="I225" s="41">
        <v>0</v>
      </c>
      <c r="J225" s="46">
        <f>SUM(F225:I225)</f>
        <v>15746</v>
      </c>
    </row>
    <row r="226" spans="1:10" ht="13.5" customHeight="1">
      <c r="A226" s="27"/>
      <c r="C226" s="12" t="s">
        <v>200</v>
      </c>
      <c r="F226" s="47">
        <v>0</v>
      </c>
      <c r="G226" s="46">
        <v>0</v>
      </c>
      <c r="H226" s="47">
        <v>4300</v>
      </c>
      <c r="I226" s="47">
        <f>-H226</f>
        <v>-4300</v>
      </c>
      <c r="J226" s="55">
        <f>SUM(F226:I226)</f>
        <v>0</v>
      </c>
    </row>
    <row r="227" spans="1:10" ht="13.5" customHeight="1" thickBot="1">
      <c r="A227" s="27"/>
      <c r="C227" s="12" t="s">
        <v>201</v>
      </c>
      <c r="F227" s="112">
        <f>SUM(F225:F226)</f>
        <v>13972</v>
      </c>
      <c r="G227" s="112">
        <f>SUM(G225:G226)</f>
        <v>1349</v>
      </c>
      <c r="H227" s="112">
        <f>SUM(H225:H226)</f>
        <v>4725</v>
      </c>
      <c r="I227" s="112">
        <f>SUM(I225:I226)</f>
        <v>-4300</v>
      </c>
      <c r="J227" s="112">
        <f>SUM(J225:J226)</f>
        <v>15746</v>
      </c>
    </row>
    <row r="228" spans="1:10" ht="13.5" customHeight="1" thickTop="1">
      <c r="A228" s="27"/>
      <c r="F228" s="118"/>
      <c r="G228" s="118"/>
      <c r="H228" s="118"/>
      <c r="I228" s="46"/>
      <c r="J228" s="47"/>
    </row>
    <row r="229" spans="1:10" ht="13.5" customHeight="1">
      <c r="A229" s="27"/>
      <c r="B229" s="23" t="s">
        <v>202</v>
      </c>
      <c r="C229" s="23"/>
      <c r="F229" s="47"/>
      <c r="G229" s="46"/>
      <c r="H229" s="41"/>
      <c r="I229" s="46"/>
      <c r="J229" s="24"/>
    </row>
    <row r="230" spans="1:10" ht="13.5" customHeight="1" thickBot="1">
      <c r="A230" s="27"/>
      <c r="C230" s="12" t="s">
        <v>285</v>
      </c>
      <c r="F230" s="115">
        <v>2520</v>
      </c>
      <c r="G230" s="116">
        <v>253</v>
      </c>
      <c r="H230" s="92">
        <v>1241</v>
      </c>
      <c r="I230" s="115">
        <v>-152</v>
      </c>
      <c r="J230" s="46">
        <f>SUM(F230:I230)</f>
        <v>3862</v>
      </c>
    </row>
    <row r="231" spans="1:10" ht="13.5" customHeight="1" thickTop="1">
      <c r="A231" s="27"/>
      <c r="C231" s="12" t="s">
        <v>370</v>
      </c>
      <c r="G231" s="47"/>
      <c r="H231" s="46"/>
      <c r="I231" s="47"/>
      <c r="J231" s="46">
        <v>258</v>
      </c>
    </row>
    <row r="232" spans="1:10" ht="13.5" customHeight="1">
      <c r="A232" s="27"/>
      <c r="C232" s="12" t="s">
        <v>81</v>
      </c>
      <c r="G232" s="47"/>
      <c r="H232" s="46"/>
      <c r="I232" s="47"/>
      <c r="J232" s="46">
        <v>8</v>
      </c>
    </row>
    <row r="233" spans="1:10" ht="13.5" customHeight="1">
      <c r="A233" s="27"/>
      <c r="C233" s="12" t="s">
        <v>212</v>
      </c>
      <c r="G233" s="47"/>
      <c r="H233" s="46"/>
      <c r="I233" s="47"/>
      <c r="J233" s="46">
        <v>-127</v>
      </c>
    </row>
    <row r="234" spans="1:10" ht="13.5" customHeight="1">
      <c r="A234" s="27"/>
      <c r="C234" s="12" t="s">
        <v>287</v>
      </c>
      <c r="G234" s="47"/>
      <c r="H234" s="46"/>
      <c r="I234" s="47"/>
      <c r="J234" s="46">
        <f>'Income Statement'!D31</f>
        <v>-416</v>
      </c>
    </row>
    <row r="235" spans="1:10" ht="13.5" customHeight="1" thickBot="1">
      <c r="A235" s="27"/>
      <c r="C235" s="12" t="s">
        <v>300</v>
      </c>
      <c r="G235" s="47"/>
      <c r="H235" s="46"/>
      <c r="I235" s="47"/>
      <c r="J235" s="151">
        <f>SUM(J230:J234)</f>
        <v>3585</v>
      </c>
    </row>
    <row r="236" spans="1:10" ht="13.5" customHeight="1" thickTop="1">
      <c r="A236" s="27"/>
      <c r="G236" s="47"/>
      <c r="H236" s="46"/>
      <c r="I236" s="47"/>
      <c r="J236" s="46"/>
    </row>
    <row r="237" spans="1:10" ht="13.5" customHeight="1">
      <c r="A237" s="27"/>
      <c r="G237" s="47"/>
      <c r="H237" s="46"/>
      <c r="I237" s="47"/>
      <c r="J237" s="46"/>
    </row>
    <row r="238" spans="1:10" ht="13.5" customHeight="1">
      <c r="A238" s="27"/>
      <c r="B238" s="22" t="s">
        <v>369</v>
      </c>
      <c r="G238" s="11"/>
      <c r="H238" s="11"/>
      <c r="I238" s="11"/>
      <c r="J238" s="11"/>
    </row>
    <row r="239" spans="1:10" ht="13.5" customHeight="1">
      <c r="A239" s="27"/>
      <c r="G239" s="11"/>
      <c r="H239" s="11"/>
      <c r="I239" s="11"/>
      <c r="J239" s="11"/>
    </row>
    <row r="240" spans="1:10" ht="13.5" customHeight="1">
      <c r="A240" s="27"/>
      <c r="F240" s="34" t="s">
        <v>144</v>
      </c>
      <c r="G240" s="34" t="s">
        <v>146</v>
      </c>
      <c r="H240" s="34" t="s">
        <v>145</v>
      </c>
      <c r="I240" s="40" t="s">
        <v>176</v>
      </c>
      <c r="J240" s="40" t="s">
        <v>180</v>
      </c>
    </row>
    <row r="241" spans="1:10" ht="13.5" customHeight="1">
      <c r="A241" s="27"/>
      <c r="F241" s="15" t="s">
        <v>62</v>
      </c>
      <c r="G241" s="15" t="s">
        <v>62</v>
      </c>
      <c r="H241" s="15" t="s">
        <v>62</v>
      </c>
      <c r="I241" s="15" t="s">
        <v>62</v>
      </c>
      <c r="J241" s="15" t="s">
        <v>62</v>
      </c>
    </row>
    <row r="242" spans="1:10" ht="13.5" customHeight="1">
      <c r="A242" s="27"/>
      <c r="B242" s="23" t="s">
        <v>61</v>
      </c>
      <c r="C242" s="23"/>
      <c r="F242" s="24"/>
      <c r="G242" s="24"/>
      <c r="H242" s="24"/>
      <c r="I242" s="24"/>
      <c r="J242" s="25"/>
    </row>
    <row r="243" spans="1:10" ht="13.5" customHeight="1">
      <c r="A243" s="27"/>
      <c r="C243" s="12" t="s">
        <v>199</v>
      </c>
      <c r="F243" s="41">
        <v>13629</v>
      </c>
      <c r="G243" s="46">
        <v>1764</v>
      </c>
      <c r="H243" s="46">
        <v>446</v>
      </c>
      <c r="I243" s="41">
        <v>0</v>
      </c>
      <c r="J243" s="46">
        <f>SUM(F243:I243)</f>
        <v>15839</v>
      </c>
    </row>
    <row r="244" spans="1:10" ht="13.5" customHeight="1">
      <c r="A244" s="27"/>
      <c r="C244" s="12" t="s">
        <v>200</v>
      </c>
      <c r="F244" s="47">
        <v>0</v>
      </c>
      <c r="G244" s="46">
        <v>0</v>
      </c>
      <c r="H244" s="47">
        <v>2759</v>
      </c>
      <c r="I244" s="47">
        <v>-2759</v>
      </c>
      <c r="J244" s="55">
        <f>SUM(F244:I244)</f>
        <v>0</v>
      </c>
    </row>
    <row r="245" spans="1:10" ht="13.5" customHeight="1" thickBot="1">
      <c r="A245" s="27"/>
      <c r="C245" s="12" t="s">
        <v>201</v>
      </c>
      <c r="F245" s="112">
        <f>SUM(F243:F244)</f>
        <v>13629</v>
      </c>
      <c r="G245" s="112">
        <f>SUM(G243:G244)</f>
        <v>1764</v>
      </c>
      <c r="H245" s="112">
        <f>SUM(H243:H244)</f>
        <v>3205</v>
      </c>
      <c r="I245" s="112">
        <f>SUM(I243:I244)</f>
        <v>-2759</v>
      </c>
      <c r="J245" s="112">
        <f>SUM(J243:J244)</f>
        <v>15839</v>
      </c>
    </row>
    <row r="246" spans="1:10" ht="13.5" customHeight="1" thickTop="1">
      <c r="A246" s="27"/>
      <c r="G246" s="118"/>
      <c r="H246" s="118"/>
      <c r="I246" s="46"/>
      <c r="J246" s="47"/>
    </row>
    <row r="247" spans="1:10" ht="13.5" customHeight="1">
      <c r="A247" s="27"/>
      <c r="B247" s="23" t="s">
        <v>202</v>
      </c>
      <c r="C247" s="23"/>
      <c r="G247" s="47"/>
      <c r="H247" s="46"/>
      <c r="I247" s="46"/>
      <c r="J247" s="24"/>
    </row>
    <row r="248" spans="1:10" ht="13.5" customHeight="1" thickBot="1">
      <c r="A248" s="27"/>
      <c r="C248" s="12" t="s">
        <v>285</v>
      </c>
      <c r="F248" s="115">
        <v>6390</v>
      </c>
      <c r="G248" s="116">
        <v>595</v>
      </c>
      <c r="H248" s="92">
        <v>856</v>
      </c>
      <c r="I248" s="115">
        <v>-1</v>
      </c>
      <c r="J248" s="46">
        <f>SUM(F248:I248)</f>
        <v>7840</v>
      </c>
    </row>
    <row r="249" spans="1:10" ht="13.5" customHeight="1" thickTop="1">
      <c r="A249" s="27"/>
      <c r="C249" s="12" t="s">
        <v>370</v>
      </c>
      <c r="G249" s="47"/>
      <c r="H249" s="46"/>
      <c r="I249" s="47"/>
      <c r="J249" s="46">
        <v>0</v>
      </c>
    </row>
    <row r="250" spans="1:10" ht="13.5" customHeight="1">
      <c r="A250" s="27"/>
      <c r="C250" s="12" t="s">
        <v>81</v>
      </c>
      <c r="G250" s="47"/>
      <c r="H250" s="46"/>
      <c r="I250" s="47"/>
      <c r="J250" s="46">
        <v>24</v>
      </c>
    </row>
    <row r="251" spans="1:10" ht="13.5" customHeight="1">
      <c r="A251" s="27"/>
      <c r="C251" s="12" t="s">
        <v>212</v>
      </c>
      <c r="G251" s="47"/>
      <c r="H251" s="46"/>
      <c r="I251" s="47"/>
      <c r="J251" s="46">
        <v>33</v>
      </c>
    </row>
    <row r="252" spans="1:10" ht="13.5" customHeight="1">
      <c r="A252" s="27"/>
      <c r="C252" s="12" t="s">
        <v>287</v>
      </c>
      <c r="G252" s="47"/>
      <c r="H252" s="46"/>
      <c r="I252" s="47"/>
      <c r="J252" s="55">
        <v>-2728</v>
      </c>
    </row>
    <row r="253" spans="1:10" ht="13.5" customHeight="1" thickBot="1">
      <c r="A253" s="27"/>
      <c r="C253" s="12" t="s">
        <v>300</v>
      </c>
      <c r="G253" s="47"/>
      <c r="H253" s="46"/>
      <c r="I253" s="47"/>
      <c r="J253" s="116">
        <f>SUM(J248:J252)</f>
        <v>5169</v>
      </c>
    </row>
    <row r="254" spans="1:10" ht="13.5" customHeight="1" thickTop="1">
      <c r="A254" s="27"/>
      <c r="G254" s="47"/>
      <c r="H254" s="46"/>
      <c r="I254" s="41"/>
      <c r="J254" s="47"/>
    </row>
    <row r="255" spans="1:10" ht="13.5" customHeight="1">
      <c r="A255" s="27"/>
      <c r="G255" s="47"/>
      <c r="H255" s="46"/>
      <c r="I255" s="41"/>
      <c r="J255" s="47"/>
    </row>
    <row r="256" spans="1:10" ht="13.5" customHeight="1">
      <c r="A256" s="28" t="s">
        <v>122</v>
      </c>
      <c r="B256" s="22" t="s">
        <v>15</v>
      </c>
      <c r="G256" s="47"/>
      <c r="H256" s="46"/>
      <c r="I256" s="41"/>
      <c r="J256" s="47"/>
    </row>
    <row r="257" spans="1:10" ht="13.5" customHeight="1">
      <c r="A257" s="27"/>
      <c r="G257" s="47"/>
      <c r="H257" s="46"/>
      <c r="I257" s="41"/>
      <c r="J257" s="47"/>
    </row>
    <row r="258" spans="1:10" ht="13.5" customHeight="1">
      <c r="A258" s="27"/>
      <c r="B258" s="22" t="s">
        <v>357</v>
      </c>
      <c r="G258" s="11"/>
      <c r="H258" s="11"/>
      <c r="I258" s="11"/>
      <c r="J258" s="11"/>
    </row>
    <row r="259" spans="1:10" ht="13.5" customHeight="1">
      <c r="A259" s="27"/>
      <c r="G259" s="11"/>
      <c r="H259" s="11"/>
      <c r="I259" s="11"/>
      <c r="J259" s="11"/>
    </row>
    <row r="260" spans="1:10" ht="13.5" customHeight="1">
      <c r="A260" s="27"/>
      <c r="F260" s="34" t="s">
        <v>144</v>
      </c>
      <c r="G260" s="34" t="s">
        <v>146</v>
      </c>
      <c r="H260" s="34" t="s">
        <v>145</v>
      </c>
      <c r="I260" s="40" t="s">
        <v>176</v>
      </c>
      <c r="J260" s="40" t="s">
        <v>180</v>
      </c>
    </row>
    <row r="261" spans="1:10" ht="13.5" customHeight="1">
      <c r="A261" s="27"/>
      <c r="F261" s="15" t="s">
        <v>62</v>
      </c>
      <c r="G261" s="15" t="s">
        <v>62</v>
      </c>
      <c r="H261" s="15" t="s">
        <v>62</v>
      </c>
      <c r="I261" s="15" t="s">
        <v>62</v>
      </c>
      <c r="J261" s="15" t="s">
        <v>62</v>
      </c>
    </row>
    <row r="262" spans="1:10" ht="13.5" customHeight="1">
      <c r="A262" s="27"/>
      <c r="B262" s="23" t="s">
        <v>61</v>
      </c>
      <c r="C262" s="23"/>
      <c r="F262" s="24"/>
      <c r="G262" s="24"/>
      <c r="H262" s="24"/>
      <c r="I262" s="24"/>
      <c r="J262" s="25"/>
    </row>
    <row r="263" spans="1:10" ht="13.5" customHeight="1">
      <c r="A263" s="27"/>
      <c r="C263" s="12" t="s">
        <v>199</v>
      </c>
      <c r="F263" s="41">
        <v>37281</v>
      </c>
      <c r="G263" s="46">
        <v>4392</v>
      </c>
      <c r="H263" s="46">
        <v>1946</v>
      </c>
      <c r="I263" s="41">
        <v>0</v>
      </c>
      <c r="J263" s="46">
        <f>SUM(F263:I263)</f>
        <v>43619</v>
      </c>
    </row>
    <row r="264" spans="1:10" ht="13.5" customHeight="1">
      <c r="A264" s="27"/>
      <c r="C264" s="12" t="s">
        <v>200</v>
      </c>
      <c r="F264" s="47">
        <v>0</v>
      </c>
      <c r="G264" s="46">
        <v>0</v>
      </c>
      <c r="H264" s="47">
        <v>10829</v>
      </c>
      <c r="I264" s="47">
        <f>-H264</f>
        <v>-10829</v>
      </c>
      <c r="J264" s="55">
        <f>SUM(F264:I264)</f>
        <v>0</v>
      </c>
    </row>
    <row r="265" spans="1:10" ht="13.5" customHeight="1" thickBot="1">
      <c r="A265" s="27"/>
      <c r="C265" s="12" t="s">
        <v>201</v>
      </c>
      <c r="F265" s="112">
        <f>SUM(F263:F264)</f>
        <v>37281</v>
      </c>
      <c r="G265" s="112">
        <f>SUM(G263:G264)</f>
        <v>4392</v>
      </c>
      <c r="H265" s="112">
        <f>SUM(H263:H264)</f>
        <v>12775</v>
      </c>
      <c r="I265" s="112">
        <f>SUM(I263:I264)</f>
        <v>-10829</v>
      </c>
      <c r="J265" s="112">
        <f>SUM(J263:J264)</f>
        <v>43619</v>
      </c>
    </row>
    <row r="266" spans="1:10" ht="13.5" customHeight="1" thickTop="1">
      <c r="A266" s="27"/>
      <c r="F266" s="118"/>
      <c r="G266" s="118"/>
      <c r="H266" s="118"/>
      <c r="I266" s="46"/>
      <c r="J266" s="47"/>
    </row>
    <row r="267" spans="1:10" ht="13.5" customHeight="1">
      <c r="A267" s="27"/>
      <c r="B267" s="23" t="s">
        <v>202</v>
      </c>
      <c r="C267" s="23"/>
      <c r="F267" s="47"/>
      <c r="G267" s="46"/>
      <c r="H267" s="41"/>
      <c r="I267" s="46"/>
      <c r="J267" s="24"/>
    </row>
    <row r="268" spans="1:10" ht="13.5" customHeight="1" thickBot="1">
      <c r="A268" s="27"/>
      <c r="C268" s="12" t="s">
        <v>285</v>
      </c>
      <c r="F268" s="115">
        <v>3624</v>
      </c>
      <c r="G268" s="116">
        <v>1459</v>
      </c>
      <c r="H268" s="92">
        <v>3239</v>
      </c>
      <c r="I268" s="115">
        <v>66</v>
      </c>
      <c r="J268" s="46">
        <f>SUM(F268:I268)</f>
        <v>8388</v>
      </c>
    </row>
    <row r="269" spans="1:10" ht="13.5" customHeight="1" thickTop="1">
      <c r="A269" s="27"/>
      <c r="C269" s="12" t="s">
        <v>370</v>
      </c>
      <c r="G269" s="47"/>
      <c r="H269" s="46"/>
      <c r="I269" s="47"/>
      <c r="J269" s="46">
        <v>-2</v>
      </c>
    </row>
    <row r="270" spans="1:10" ht="13.5" customHeight="1">
      <c r="A270" s="27"/>
      <c r="C270" s="12" t="s">
        <v>81</v>
      </c>
      <c r="G270" s="47"/>
      <c r="H270" s="46"/>
      <c r="I270" s="47"/>
      <c r="J270" s="46">
        <v>60</v>
      </c>
    </row>
    <row r="271" spans="1:10" ht="13.5" customHeight="1">
      <c r="A271" s="27"/>
      <c r="C271" s="12" t="s">
        <v>212</v>
      </c>
      <c r="G271" s="47"/>
      <c r="H271" s="46"/>
      <c r="I271" s="47"/>
      <c r="J271" s="46">
        <v>-325</v>
      </c>
    </row>
    <row r="272" spans="1:10" ht="13.5" customHeight="1">
      <c r="A272" s="27"/>
      <c r="C272" s="12" t="s">
        <v>287</v>
      </c>
      <c r="G272" s="47"/>
      <c r="H272" s="46"/>
      <c r="I272" s="47"/>
      <c r="J272" s="46">
        <f>'Income Statement'!G31</f>
        <v>-1020</v>
      </c>
    </row>
    <row r="273" spans="1:10" ht="13.5" customHeight="1" thickBot="1">
      <c r="A273" s="27"/>
      <c r="C273" s="12" t="s">
        <v>300</v>
      </c>
      <c r="G273" s="47"/>
      <c r="H273" s="46"/>
      <c r="I273" s="47"/>
      <c r="J273" s="151">
        <f>SUM(J268:J272)</f>
        <v>7101</v>
      </c>
    </row>
    <row r="274" spans="1:10" ht="13.5" customHeight="1" thickTop="1">
      <c r="A274" s="27"/>
      <c r="G274" s="47"/>
      <c r="H274" s="46"/>
      <c r="I274" s="47"/>
      <c r="J274" s="46"/>
    </row>
    <row r="275" spans="1:10" ht="13.5" customHeight="1">
      <c r="A275" s="27"/>
      <c r="G275" s="47"/>
      <c r="H275" s="46"/>
      <c r="I275" s="47"/>
      <c r="J275" s="46"/>
    </row>
    <row r="276" spans="1:10" ht="13.5" customHeight="1">
      <c r="A276" s="27"/>
      <c r="B276" s="22" t="s">
        <v>358</v>
      </c>
      <c r="G276" s="11"/>
      <c r="H276" s="11"/>
      <c r="I276" s="11"/>
      <c r="J276" s="11"/>
    </row>
    <row r="277" spans="1:10" ht="13.5" customHeight="1">
      <c r="A277" s="27"/>
      <c r="G277" s="11"/>
      <c r="H277" s="11"/>
      <c r="I277" s="11"/>
      <c r="J277" s="11"/>
    </row>
    <row r="278" spans="1:10" ht="13.5" customHeight="1">
      <c r="A278" s="27"/>
      <c r="F278" s="34" t="s">
        <v>144</v>
      </c>
      <c r="G278" s="34" t="s">
        <v>146</v>
      </c>
      <c r="H278" s="34" t="s">
        <v>145</v>
      </c>
      <c r="I278" s="40" t="s">
        <v>176</v>
      </c>
      <c r="J278" s="40" t="s">
        <v>180</v>
      </c>
    </row>
    <row r="279" spans="1:10" ht="13.5" customHeight="1">
      <c r="A279" s="27"/>
      <c r="F279" s="15" t="s">
        <v>62</v>
      </c>
      <c r="G279" s="15" t="s">
        <v>62</v>
      </c>
      <c r="H279" s="15" t="s">
        <v>62</v>
      </c>
      <c r="I279" s="15" t="s">
        <v>62</v>
      </c>
      <c r="J279" s="15" t="s">
        <v>62</v>
      </c>
    </row>
    <row r="280" spans="1:10" ht="13.5" customHeight="1">
      <c r="A280" s="27"/>
      <c r="B280" s="23" t="s">
        <v>61</v>
      </c>
      <c r="C280" s="23"/>
      <c r="F280" s="24"/>
      <c r="G280" s="24"/>
      <c r="H280" s="24"/>
      <c r="I280" s="24"/>
      <c r="J280" s="25"/>
    </row>
    <row r="281" spans="1:10" ht="13.5" customHeight="1">
      <c r="A281" s="27"/>
      <c r="C281" s="12" t="s">
        <v>199</v>
      </c>
      <c r="F281" s="41">
        <v>31817</v>
      </c>
      <c r="G281" s="46">
        <v>5580</v>
      </c>
      <c r="H281" s="46">
        <v>1380</v>
      </c>
      <c r="I281" s="41">
        <v>0</v>
      </c>
      <c r="J281" s="46">
        <f>SUM(F281:I281)</f>
        <v>38777</v>
      </c>
    </row>
    <row r="282" spans="1:10" ht="13.5" customHeight="1">
      <c r="A282" s="27"/>
      <c r="C282" s="12" t="s">
        <v>200</v>
      </c>
      <c r="F282" s="47">
        <v>0</v>
      </c>
      <c r="G282" s="46">
        <v>0</v>
      </c>
      <c r="H282" s="47">
        <v>9160</v>
      </c>
      <c r="I282" s="47">
        <v>-9160</v>
      </c>
      <c r="J282" s="55">
        <f>SUM(F282:I282)</f>
        <v>0</v>
      </c>
    </row>
    <row r="283" spans="1:10" ht="13.5" customHeight="1" thickBot="1">
      <c r="A283" s="27"/>
      <c r="C283" s="12" t="s">
        <v>201</v>
      </c>
      <c r="F283" s="112">
        <f>SUM(F281:F282)</f>
        <v>31817</v>
      </c>
      <c r="G283" s="112">
        <f>SUM(G281:G282)</f>
        <v>5580</v>
      </c>
      <c r="H283" s="112">
        <f>SUM(H281:H282)</f>
        <v>10540</v>
      </c>
      <c r="I283" s="112">
        <f>SUM(I281:I282)</f>
        <v>-9160</v>
      </c>
      <c r="J283" s="112">
        <f>SUM(J281:J282)</f>
        <v>38777</v>
      </c>
    </row>
    <row r="284" spans="1:10" ht="13.5" customHeight="1" thickTop="1">
      <c r="A284" s="27"/>
      <c r="F284" s="118"/>
      <c r="G284" s="118"/>
      <c r="H284" s="118"/>
      <c r="I284" s="46"/>
      <c r="J284" s="47"/>
    </row>
    <row r="285" spans="1:10" ht="13.5" customHeight="1">
      <c r="A285" s="27"/>
      <c r="B285" s="23" t="s">
        <v>202</v>
      </c>
      <c r="C285" s="23"/>
      <c r="F285" s="47"/>
      <c r="G285" s="46"/>
      <c r="H285" s="41"/>
      <c r="I285" s="46"/>
      <c r="J285" s="24"/>
    </row>
    <row r="286" spans="1:10" ht="13.5" customHeight="1" thickBot="1">
      <c r="A286" s="27"/>
      <c r="C286" s="12" t="s">
        <v>285</v>
      </c>
      <c r="F286" s="115">
        <v>7627</v>
      </c>
      <c r="G286" s="116">
        <v>1866</v>
      </c>
      <c r="H286" s="92">
        <v>2992</v>
      </c>
      <c r="I286" s="115">
        <v>-128</v>
      </c>
      <c r="J286" s="46">
        <f>SUM(F286:I286)</f>
        <v>12357</v>
      </c>
    </row>
    <row r="287" spans="1:10" ht="13.5" customHeight="1" thickTop="1">
      <c r="A287" s="27"/>
      <c r="C287" s="12" t="s">
        <v>370</v>
      </c>
      <c r="G287" s="47"/>
      <c r="H287" s="46"/>
      <c r="I287" s="47"/>
      <c r="J287" s="46">
        <f>-98-143</f>
        <v>-241</v>
      </c>
    </row>
    <row r="288" spans="1:10" ht="13.5" customHeight="1">
      <c r="A288" s="27"/>
      <c r="C288" s="12" t="s">
        <v>81</v>
      </c>
      <c r="G288" s="47"/>
      <c r="H288" s="46"/>
      <c r="I288" s="47"/>
      <c r="J288" s="46">
        <v>63</v>
      </c>
    </row>
    <row r="289" spans="1:10" ht="13.5" customHeight="1">
      <c r="A289" s="27"/>
      <c r="C289" s="12" t="s">
        <v>212</v>
      </c>
      <c r="G289" s="47"/>
      <c r="H289" s="46"/>
      <c r="I289" s="47"/>
      <c r="J289" s="46">
        <v>-128</v>
      </c>
    </row>
    <row r="290" spans="1:10" ht="13.5" customHeight="1">
      <c r="A290" s="27"/>
      <c r="C290" s="12" t="s">
        <v>287</v>
      </c>
      <c r="G290" s="47"/>
      <c r="H290" s="46"/>
      <c r="I290" s="47"/>
      <c r="J290" s="55">
        <v>-2612</v>
      </c>
    </row>
    <row r="291" spans="1:10" ht="13.5" customHeight="1" thickBot="1">
      <c r="A291" s="27"/>
      <c r="C291" s="12" t="s">
        <v>300</v>
      </c>
      <c r="G291" s="47"/>
      <c r="H291" s="46"/>
      <c r="I291" s="47"/>
      <c r="J291" s="116">
        <f>SUM(J286:J290)</f>
        <v>9439</v>
      </c>
    </row>
    <row r="292" spans="1:10" ht="13.5" customHeight="1" thickTop="1">
      <c r="A292" s="27"/>
      <c r="F292" s="47"/>
      <c r="G292" s="46"/>
      <c r="H292" s="41"/>
      <c r="I292" s="47"/>
      <c r="J292" s="46"/>
    </row>
    <row r="293" spans="1:10" ht="13.5" customHeight="1">
      <c r="A293" s="27"/>
      <c r="F293" s="47"/>
      <c r="G293" s="46"/>
      <c r="H293" s="41"/>
      <c r="I293" s="47"/>
      <c r="J293" s="46"/>
    </row>
    <row r="294" spans="1:2" s="22" customFormat="1" ht="13.5" customHeight="1">
      <c r="A294" s="28" t="s">
        <v>123</v>
      </c>
      <c r="B294" s="22" t="s">
        <v>93</v>
      </c>
    </row>
    <row r="295" ht="13.5" customHeight="1">
      <c r="A295" s="27"/>
    </row>
    <row r="296" spans="1:10" ht="13.5" customHeight="1">
      <c r="A296" s="27"/>
      <c r="B296" s="161" t="s">
        <v>187</v>
      </c>
      <c r="C296" s="161"/>
      <c r="D296" s="161"/>
      <c r="E296" s="161"/>
      <c r="F296" s="161"/>
      <c r="G296" s="161"/>
      <c r="H296" s="161"/>
      <c r="I296" s="161"/>
      <c r="J296" s="161"/>
    </row>
    <row r="297" spans="1:10" ht="13.5" customHeight="1">
      <c r="A297" s="27"/>
      <c r="B297" s="161"/>
      <c r="C297" s="161"/>
      <c r="D297" s="161"/>
      <c r="E297" s="161"/>
      <c r="F297" s="161"/>
      <c r="G297" s="161"/>
      <c r="H297" s="161"/>
      <c r="I297" s="161"/>
      <c r="J297" s="161"/>
    </row>
    <row r="298" spans="1:3" ht="13.5" customHeight="1">
      <c r="A298" s="27"/>
      <c r="B298" s="54"/>
      <c r="C298" s="54"/>
    </row>
    <row r="299" spans="1:3" ht="13.5" customHeight="1">
      <c r="A299" s="27"/>
      <c r="B299" s="54"/>
      <c r="C299" s="54"/>
    </row>
    <row r="300" spans="1:2" s="22" customFormat="1" ht="13.5" customHeight="1">
      <c r="A300" s="28" t="s">
        <v>192</v>
      </c>
      <c r="B300" s="22" t="s">
        <v>101</v>
      </c>
    </row>
    <row r="301" ht="13.5" customHeight="1">
      <c r="A301" s="27"/>
    </row>
    <row r="302" spans="1:10" ht="13.5" customHeight="1">
      <c r="A302" s="27"/>
      <c r="B302" s="157" t="s">
        <v>359</v>
      </c>
      <c r="C302" s="157"/>
      <c r="D302" s="157"/>
      <c r="E302" s="157"/>
      <c r="F302" s="157"/>
      <c r="G302" s="157"/>
      <c r="H302" s="157"/>
      <c r="I302" s="157"/>
      <c r="J302" s="157"/>
    </row>
    <row r="303" spans="1:10" ht="13.5" customHeight="1">
      <c r="A303" s="27"/>
      <c r="B303" s="157"/>
      <c r="C303" s="157"/>
      <c r="D303" s="157"/>
      <c r="E303" s="157"/>
      <c r="F303" s="157"/>
      <c r="G303" s="157"/>
      <c r="H303" s="157"/>
      <c r="I303" s="157"/>
      <c r="J303" s="157"/>
    </row>
    <row r="304" spans="1:9" ht="13.5" customHeight="1">
      <c r="A304" s="27"/>
      <c r="I304" s="34" t="s">
        <v>347</v>
      </c>
    </row>
    <row r="305" spans="1:9" ht="13.5" customHeight="1">
      <c r="A305" s="27"/>
      <c r="I305" s="15" t="s">
        <v>62</v>
      </c>
    </row>
    <row r="306" spans="1:9" ht="13.5" customHeight="1">
      <c r="A306" s="27"/>
      <c r="B306" s="35" t="s">
        <v>141</v>
      </c>
      <c r="C306" s="12" t="s">
        <v>208</v>
      </c>
      <c r="I306" s="24">
        <v>5840</v>
      </c>
    </row>
    <row r="307" spans="1:9" ht="13.5" customHeight="1">
      <c r="A307" s="27"/>
      <c r="B307" s="13"/>
      <c r="C307" s="12" t="s">
        <v>207</v>
      </c>
      <c r="I307" s="24"/>
    </row>
    <row r="308" spans="1:9" ht="13.5" customHeight="1">
      <c r="A308" s="27"/>
      <c r="B308" s="35" t="s">
        <v>141</v>
      </c>
      <c r="C308" s="12" t="s">
        <v>208</v>
      </c>
      <c r="I308" s="24">
        <v>800</v>
      </c>
    </row>
    <row r="309" spans="1:9" ht="13.5" customHeight="1">
      <c r="A309" s="27"/>
      <c r="B309" s="13"/>
      <c r="C309" s="12" t="s">
        <v>340</v>
      </c>
      <c r="I309" s="24"/>
    </row>
    <row r="310" spans="1:9" ht="13.5" customHeight="1">
      <c r="A310" s="27"/>
      <c r="B310" s="35" t="s">
        <v>141</v>
      </c>
      <c r="C310" s="12" t="s">
        <v>142</v>
      </c>
      <c r="I310" s="24">
        <v>3300</v>
      </c>
    </row>
    <row r="311" spans="1:9" ht="13.5" customHeight="1">
      <c r="A311" s="27"/>
      <c r="B311" s="13"/>
      <c r="C311" s="12" t="s">
        <v>143</v>
      </c>
      <c r="I311" s="24"/>
    </row>
    <row r="312" spans="1:9" ht="13.5" customHeight="1" thickBot="1">
      <c r="A312" s="27"/>
      <c r="B312" s="13"/>
      <c r="C312" s="13"/>
      <c r="I312" s="128">
        <f>SUM(I306:I311)</f>
        <v>9940</v>
      </c>
    </row>
    <row r="313" spans="1:8" ht="13.5" customHeight="1" thickTop="1">
      <c r="A313" s="27"/>
      <c r="B313" s="13"/>
      <c r="C313" s="13"/>
      <c r="H313" s="24"/>
    </row>
    <row r="314" ht="13.5" customHeight="1">
      <c r="A314" s="27"/>
    </row>
    <row r="315" spans="1:6" s="22" customFormat="1" ht="13.5" customHeight="1">
      <c r="A315" s="28" t="s">
        <v>251</v>
      </c>
      <c r="B315" s="22" t="s">
        <v>94</v>
      </c>
      <c r="F315" s="11"/>
    </row>
    <row r="316" spans="1:6" s="22" customFormat="1" ht="13.5" customHeight="1">
      <c r="A316" s="28"/>
      <c r="F316" s="11"/>
    </row>
    <row r="317" spans="1:10" ht="13.5" customHeight="1">
      <c r="A317" s="27"/>
      <c r="B317" s="172" t="s">
        <v>317</v>
      </c>
      <c r="C317" s="172"/>
      <c r="D317" s="172"/>
      <c r="E317" s="172"/>
      <c r="F317" s="172"/>
      <c r="G317" s="172"/>
      <c r="H317" s="172"/>
      <c r="I317" s="172"/>
      <c r="J317" s="172"/>
    </row>
    <row r="318" spans="1:10" ht="13.5" customHeight="1">
      <c r="A318" s="27"/>
      <c r="B318" s="48"/>
      <c r="C318" s="48"/>
      <c r="D318" s="48"/>
      <c r="E318" s="48"/>
      <c r="F318" s="48"/>
      <c r="G318" s="48"/>
      <c r="H318" s="48"/>
      <c r="I318" s="48"/>
      <c r="J318" s="48"/>
    </row>
    <row r="319" ht="13.5" customHeight="1">
      <c r="A319" s="27"/>
    </row>
    <row r="320" spans="1:3" ht="13.5" customHeight="1">
      <c r="A320" s="28" t="s">
        <v>252</v>
      </c>
      <c r="B320" s="22" t="s">
        <v>193</v>
      </c>
      <c r="C320" s="22"/>
    </row>
    <row r="321" ht="13.5" customHeight="1">
      <c r="A321" s="27"/>
    </row>
    <row r="322" spans="1:10" ht="13.5" customHeight="1">
      <c r="A322" s="27"/>
      <c r="B322" s="157" t="s">
        <v>391</v>
      </c>
      <c r="C322" s="157"/>
      <c r="D322" s="157"/>
      <c r="E322" s="157"/>
      <c r="F322" s="157"/>
      <c r="G322" s="157"/>
      <c r="H322" s="157"/>
      <c r="I322" s="157"/>
      <c r="J322" s="157"/>
    </row>
    <row r="323" spans="1:10" ht="13.5" customHeight="1">
      <c r="A323" s="27"/>
      <c r="B323" s="157"/>
      <c r="C323" s="157"/>
      <c r="D323" s="157"/>
      <c r="E323" s="157"/>
      <c r="F323" s="157"/>
      <c r="G323" s="157"/>
      <c r="H323" s="157"/>
      <c r="I323" s="157"/>
      <c r="J323" s="157"/>
    </row>
    <row r="324" spans="1:10" ht="13.5" customHeight="1">
      <c r="A324" s="27"/>
      <c r="B324" s="157"/>
      <c r="C324" s="157"/>
      <c r="D324" s="157"/>
      <c r="E324" s="157"/>
      <c r="F324" s="157"/>
      <c r="G324" s="157"/>
      <c r="H324" s="157"/>
      <c r="I324" s="157"/>
      <c r="J324" s="157"/>
    </row>
    <row r="325" spans="1:10" ht="13.5" customHeight="1">
      <c r="A325" s="27"/>
      <c r="B325" s="39"/>
      <c r="C325" s="39"/>
      <c r="D325" s="39"/>
      <c r="E325" s="39"/>
      <c r="F325" s="39"/>
      <c r="G325" s="39"/>
      <c r="H325" s="39"/>
      <c r="I325" s="34" t="s">
        <v>360</v>
      </c>
      <c r="J325" s="39"/>
    </row>
    <row r="326" spans="1:10" ht="13.5" customHeight="1">
      <c r="A326" s="27"/>
      <c r="B326" s="39"/>
      <c r="C326" s="39"/>
      <c r="D326" s="39"/>
      <c r="E326" s="39"/>
      <c r="F326" s="39"/>
      <c r="G326" s="39"/>
      <c r="H326" s="39"/>
      <c r="I326" s="34" t="s">
        <v>292</v>
      </c>
      <c r="J326" s="39"/>
    </row>
    <row r="327" spans="1:9" ht="13.5" customHeight="1">
      <c r="A327" s="27"/>
      <c r="I327" s="34" t="str">
        <f>I304</f>
        <v>31.12.2006</v>
      </c>
    </row>
    <row r="328" spans="1:9" ht="13.5" customHeight="1">
      <c r="A328" s="27"/>
      <c r="I328" s="15" t="s">
        <v>62</v>
      </c>
    </row>
    <row r="329" spans="1:10" ht="13.5" customHeight="1">
      <c r="A329" s="27"/>
      <c r="B329" s="12" t="s">
        <v>196</v>
      </c>
      <c r="I329" s="15">
        <v>3379</v>
      </c>
      <c r="J329" s="83"/>
    </row>
    <row r="330" spans="1:10" ht="13.5" customHeight="1">
      <c r="A330" s="27"/>
      <c r="B330" s="12" t="s">
        <v>307</v>
      </c>
      <c r="I330" s="15">
        <v>295</v>
      </c>
      <c r="J330" s="83"/>
    </row>
    <row r="331" spans="1:10" ht="13.5" customHeight="1">
      <c r="A331" s="27"/>
      <c r="B331" s="12" t="s">
        <v>392</v>
      </c>
      <c r="I331" s="15">
        <v>132</v>
      </c>
      <c r="J331" s="83"/>
    </row>
    <row r="332" spans="1:9" ht="13.5" customHeight="1">
      <c r="A332" s="27"/>
      <c r="B332" s="12" t="s">
        <v>194</v>
      </c>
      <c r="I332" s="12">
        <v>5112</v>
      </c>
    </row>
    <row r="333" spans="1:10" ht="13.5" customHeight="1">
      <c r="A333" s="27"/>
      <c r="B333" s="12" t="s">
        <v>197</v>
      </c>
      <c r="I333" s="12">
        <v>338</v>
      </c>
      <c r="J333" s="83"/>
    </row>
    <row r="334" spans="1:9" ht="13.5" customHeight="1">
      <c r="A334" s="27"/>
      <c r="B334" s="12" t="s">
        <v>195</v>
      </c>
      <c r="I334" s="12">
        <v>246</v>
      </c>
    </row>
    <row r="335" spans="1:9" ht="13.5" customHeight="1">
      <c r="A335" s="27"/>
      <c r="B335" s="12" t="s">
        <v>33</v>
      </c>
      <c r="I335" s="12">
        <v>7</v>
      </c>
    </row>
    <row r="336" ht="13.5" customHeight="1">
      <c r="A336" s="27"/>
    </row>
    <row r="337" ht="13.5" customHeight="1">
      <c r="A337" s="27"/>
    </row>
    <row r="338" ht="13.5" customHeight="1">
      <c r="A338" s="51" t="s">
        <v>407</v>
      </c>
    </row>
    <row r="339" ht="13.5" customHeight="1">
      <c r="A339" s="27"/>
    </row>
    <row r="340" spans="1:3" ht="13.5" customHeight="1">
      <c r="A340" s="28" t="s">
        <v>173</v>
      </c>
      <c r="B340" s="22"/>
      <c r="C340" s="22"/>
    </row>
    <row r="341" ht="13.5" customHeight="1">
      <c r="A341" s="27"/>
    </row>
    <row r="342" spans="1:3" ht="13.5" customHeight="1">
      <c r="A342" s="28" t="s">
        <v>124</v>
      </c>
      <c r="B342" s="26" t="s">
        <v>174</v>
      </c>
      <c r="C342" s="26"/>
    </row>
    <row r="343" ht="13.5" customHeight="1">
      <c r="A343" s="27"/>
    </row>
    <row r="344" spans="1:10" ht="13.5" customHeight="1">
      <c r="A344" s="27"/>
      <c r="B344" s="157" t="s">
        <v>412</v>
      </c>
      <c r="C344" s="157"/>
      <c r="D344" s="157"/>
      <c r="E344" s="157"/>
      <c r="F344" s="157"/>
      <c r="G344" s="157"/>
      <c r="H344" s="157"/>
      <c r="I344" s="157"/>
      <c r="J344" s="157"/>
    </row>
    <row r="345" spans="1:10" ht="13.5" customHeight="1">
      <c r="A345" s="27"/>
      <c r="B345" s="157"/>
      <c r="C345" s="157"/>
      <c r="D345" s="157"/>
      <c r="E345" s="157"/>
      <c r="F345" s="157"/>
      <c r="G345" s="157"/>
      <c r="H345" s="157"/>
      <c r="I345" s="157"/>
      <c r="J345" s="157"/>
    </row>
    <row r="346" spans="1:10" ht="13.5" customHeight="1">
      <c r="A346" s="27"/>
      <c r="B346" s="157"/>
      <c r="C346" s="157"/>
      <c r="D346" s="157"/>
      <c r="E346" s="157"/>
      <c r="F346" s="157"/>
      <c r="G346" s="157"/>
      <c r="H346" s="157"/>
      <c r="I346" s="157"/>
      <c r="J346" s="157"/>
    </row>
    <row r="347" spans="1:10" ht="13.5" customHeight="1">
      <c r="A347" s="27"/>
      <c r="B347" s="157"/>
      <c r="C347" s="157"/>
      <c r="D347" s="157"/>
      <c r="E347" s="157"/>
      <c r="F347" s="157"/>
      <c r="G347" s="157"/>
      <c r="H347" s="157"/>
      <c r="I347" s="157"/>
      <c r="J347" s="157"/>
    </row>
    <row r="348" spans="1:10" ht="13.5" customHeight="1">
      <c r="A348" s="27"/>
      <c r="B348" s="157"/>
      <c r="C348" s="157"/>
      <c r="D348" s="157"/>
      <c r="E348" s="157"/>
      <c r="F348" s="157"/>
      <c r="G348" s="157"/>
      <c r="H348" s="157"/>
      <c r="I348" s="157"/>
      <c r="J348" s="157"/>
    </row>
    <row r="349" spans="1:10" ht="13.5" customHeight="1">
      <c r="A349" s="27"/>
      <c r="B349" s="157"/>
      <c r="C349" s="157"/>
      <c r="D349" s="157"/>
      <c r="E349" s="157"/>
      <c r="F349" s="157"/>
      <c r="G349" s="157"/>
      <c r="H349" s="157"/>
      <c r="I349" s="157"/>
      <c r="J349" s="157"/>
    </row>
    <row r="350" spans="1:10" ht="13.5" customHeight="1">
      <c r="A350" s="27"/>
      <c r="B350" s="157"/>
      <c r="C350" s="157"/>
      <c r="D350" s="157"/>
      <c r="E350" s="157"/>
      <c r="F350" s="157"/>
      <c r="G350" s="157"/>
      <c r="H350" s="157"/>
      <c r="I350" s="157"/>
      <c r="J350" s="157"/>
    </row>
    <row r="351" spans="1:10" ht="13.5" customHeight="1">
      <c r="A351" s="27"/>
      <c r="B351" s="157"/>
      <c r="C351" s="157"/>
      <c r="D351" s="157"/>
      <c r="E351" s="157"/>
      <c r="F351" s="157"/>
      <c r="G351" s="157"/>
      <c r="H351" s="157"/>
      <c r="I351" s="157"/>
      <c r="J351" s="157"/>
    </row>
    <row r="352" spans="1:10" ht="13.5" customHeight="1">
      <c r="A352" s="27"/>
      <c r="B352" s="157"/>
      <c r="C352" s="157"/>
      <c r="D352" s="157"/>
      <c r="E352" s="157"/>
      <c r="F352" s="157"/>
      <c r="G352" s="157"/>
      <c r="H352" s="157"/>
      <c r="I352" s="157"/>
      <c r="J352" s="157"/>
    </row>
    <row r="353" ht="13.5" customHeight="1">
      <c r="A353" s="27"/>
    </row>
    <row r="354" spans="1:10" ht="13.5" customHeight="1">
      <c r="A354" s="27"/>
      <c r="B354" s="144" t="s">
        <v>14</v>
      </c>
      <c r="C354" s="173"/>
      <c r="D354" s="173"/>
      <c r="E354" s="173"/>
      <c r="F354" s="173"/>
      <c r="G354" s="173"/>
      <c r="H354" s="173"/>
      <c r="I354" s="173"/>
      <c r="J354" s="173"/>
    </row>
    <row r="355" spans="1:10" ht="13.5" customHeight="1">
      <c r="A355" s="27"/>
      <c r="B355" s="144"/>
      <c r="C355" s="173"/>
      <c r="D355" s="173"/>
      <c r="E355" s="173"/>
      <c r="F355" s="173"/>
      <c r="G355" s="173"/>
      <c r="H355" s="173"/>
      <c r="I355" s="173"/>
      <c r="J355" s="173"/>
    </row>
    <row r="356" spans="1:10" ht="13.5" customHeight="1">
      <c r="A356" s="27"/>
      <c r="B356" s="173"/>
      <c r="C356" s="173"/>
      <c r="D356" s="173"/>
      <c r="E356" s="173"/>
      <c r="F356" s="173"/>
      <c r="G356" s="173"/>
      <c r="H356" s="173"/>
      <c r="I356" s="173"/>
      <c r="J356" s="173"/>
    </row>
    <row r="357" spans="1:10" ht="13.5" customHeight="1">
      <c r="A357" s="27"/>
      <c r="B357" s="173"/>
      <c r="C357" s="173"/>
      <c r="D357" s="173"/>
      <c r="E357" s="173"/>
      <c r="F357" s="173"/>
      <c r="G357" s="173"/>
      <c r="H357" s="173"/>
      <c r="I357" s="173"/>
      <c r="J357" s="173"/>
    </row>
    <row r="358" spans="1:10" ht="13.5" customHeight="1">
      <c r="A358" s="27"/>
      <c r="B358" s="119"/>
      <c r="C358" s="119"/>
      <c r="D358" s="119"/>
      <c r="E358" s="119"/>
      <c r="F358" s="119"/>
      <c r="G358" s="119"/>
      <c r="H358" s="119"/>
      <c r="I358" s="119"/>
      <c r="J358" s="119"/>
    </row>
    <row r="359" spans="1:10" ht="13.5" customHeight="1">
      <c r="A359" s="27"/>
      <c r="B359" s="100"/>
      <c r="C359" s="100"/>
      <c r="D359" s="100"/>
      <c r="E359" s="100"/>
      <c r="F359" s="100"/>
      <c r="G359" s="100"/>
      <c r="H359" s="100"/>
      <c r="I359" s="100"/>
      <c r="J359" s="100"/>
    </row>
    <row r="360" spans="1:3" ht="13.5" customHeight="1">
      <c r="A360" s="28" t="s">
        <v>125</v>
      </c>
      <c r="B360" s="26" t="s">
        <v>289</v>
      </c>
      <c r="C360" s="26"/>
    </row>
    <row r="361" spans="1:3" ht="13.5" customHeight="1">
      <c r="A361" s="28"/>
      <c r="B361" s="26"/>
      <c r="C361" s="26"/>
    </row>
    <row r="362" spans="1:10" ht="13.5" customHeight="1">
      <c r="A362" s="28"/>
      <c r="B362" s="26"/>
      <c r="C362" s="26"/>
      <c r="H362" s="34" t="s">
        <v>310</v>
      </c>
      <c r="J362" s="34" t="s">
        <v>310</v>
      </c>
    </row>
    <row r="363" spans="1:10" ht="13.5" customHeight="1">
      <c r="A363" s="28"/>
      <c r="B363" s="26"/>
      <c r="C363" s="26"/>
      <c r="H363" s="34" t="s">
        <v>292</v>
      </c>
      <c r="I363" s="34"/>
      <c r="J363" s="34" t="s">
        <v>292</v>
      </c>
    </row>
    <row r="364" spans="1:10" ht="13.5" customHeight="1">
      <c r="A364" s="28"/>
      <c r="B364" s="26"/>
      <c r="C364" s="26"/>
      <c r="H364" s="34" t="s">
        <v>347</v>
      </c>
      <c r="I364" s="34"/>
      <c r="J364" s="34" t="s">
        <v>319</v>
      </c>
    </row>
    <row r="365" spans="1:10" ht="13.5" customHeight="1">
      <c r="A365" s="28"/>
      <c r="B365" s="26"/>
      <c r="C365" s="26"/>
      <c r="H365" s="15" t="s">
        <v>62</v>
      </c>
      <c r="I365" s="34"/>
      <c r="J365" s="15" t="s">
        <v>62</v>
      </c>
    </row>
    <row r="366" spans="1:10" ht="13.5" customHeight="1">
      <c r="A366" s="28"/>
      <c r="B366" s="26"/>
      <c r="C366" s="26"/>
      <c r="H366" s="15"/>
      <c r="I366" s="34"/>
      <c r="J366" s="15"/>
    </row>
    <row r="367" spans="1:10" ht="13.5" customHeight="1">
      <c r="A367" s="28"/>
      <c r="B367" s="12" t="s">
        <v>61</v>
      </c>
      <c r="C367" s="26"/>
      <c r="H367" s="101">
        <f>'Income Statement'!D14</f>
        <v>15746</v>
      </c>
      <c r="I367" s="101"/>
      <c r="J367" s="101">
        <v>8989</v>
      </c>
    </row>
    <row r="368" spans="1:10" ht="13.5" customHeight="1">
      <c r="A368" s="28"/>
      <c r="B368" s="12" t="s">
        <v>288</v>
      </c>
      <c r="C368" s="26"/>
      <c r="H368" s="101">
        <f>'Income Statement'!D29</f>
        <v>4001</v>
      </c>
      <c r="I368" s="101"/>
      <c r="J368" s="101">
        <v>1960</v>
      </c>
    </row>
    <row r="369" spans="1:10" ht="13.5" customHeight="1">
      <c r="A369" s="27"/>
      <c r="B369" s="12" t="s">
        <v>300</v>
      </c>
      <c r="C369" s="54"/>
      <c r="H369" s="109">
        <f>'Income Statement'!D34</f>
        <v>3585</v>
      </c>
      <c r="I369" s="101"/>
      <c r="J369" s="109">
        <v>1895</v>
      </c>
    </row>
    <row r="370" spans="1:3" ht="13.5" customHeight="1">
      <c r="A370" s="27"/>
      <c r="B370" s="54"/>
      <c r="C370" s="54"/>
    </row>
    <row r="371" spans="1:3" ht="13.5" customHeight="1">
      <c r="A371" s="27"/>
      <c r="B371" s="54"/>
      <c r="C371" s="54"/>
    </row>
    <row r="372" spans="1:10" ht="13.5" customHeight="1">
      <c r="A372" s="27"/>
      <c r="B372" s="144" t="s">
        <v>12</v>
      </c>
      <c r="C372" s="144"/>
      <c r="D372" s="144"/>
      <c r="E372" s="144"/>
      <c r="F372" s="144"/>
      <c r="G372" s="144"/>
      <c r="H372" s="144"/>
      <c r="I372" s="144"/>
      <c r="J372" s="144"/>
    </row>
    <row r="373" spans="1:10" ht="13.5" customHeight="1">
      <c r="A373" s="27"/>
      <c r="B373" s="144"/>
      <c r="C373" s="144"/>
      <c r="D373" s="144"/>
      <c r="E373" s="144"/>
      <c r="F373" s="144"/>
      <c r="G373" s="144"/>
      <c r="H373" s="144"/>
      <c r="I373" s="144"/>
      <c r="J373" s="144"/>
    </row>
    <row r="374" spans="1:10" ht="13.5" customHeight="1">
      <c r="A374" s="27"/>
      <c r="B374" s="144"/>
      <c r="C374" s="144"/>
      <c r="D374" s="144"/>
      <c r="E374" s="144"/>
      <c r="F374" s="144"/>
      <c r="G374" s="144"/>
      <c r="H374" s="144"/>
      <c r="I374" s="144"/>
      <c r="J374" s="144"/>
    </row>
    <row r="375" spans="1:10" ht="13.5" customHeight="1">
      <c r="A375" s="27"/>
      <c r="B375" s="144"/>
      <c r="C375" s="144"/>
      <c r="D375" s="144"/>
      <c r="E375" s="144"/>
      <c r="F375" s="144"/>
      <c r="G375" s="144"/>
      <c r="H375" s="144"/>
      <c r="I375" s="144"/>
      <c r="J375" s="144"/>
    </row>
    <row r="376" spans="1:10" ht="13.5" customHeight="1">
      <c r="A376" s="27"/>
      <c r="B376" s="144"/>
      <c r="C376" s="144"/>
      <c r="D376" s="144"/>
      <c r="E376" s="144"/>
      <c r="F376" s="144"/>
      <c r="G376" s="144"/>
      <c r="H376" s="144"/>
      <c r="I376" s="144"/>
      <c r="J376" s="144"/>
    </row>
    <row r="377" spans="1:10" ht="13.5" customHeight="1">
      <c r="A377" s="27"/>
      <c r="B377" s="56"/>
      <c r="C377" s="56"/>
      <c r="D377" s="56"/>
      <c r="E377" s="56"/>
      <c r="F377" s="56"/>
      <c r="G377" s="56"/>
      <c r="H377" s="56"/>
      <c r="I377" s="56"/>
      <c r="J377" s="56"/>
    </row>
    <row r="378" spans="1:10" ht="13.5" customHeight="1">
      <c r="A378" s="27"/>
      <c r="B378" s="144" t="s">
        <v>13</v>
      </c>
      <c r="C378" s="145"/>
      <c r="D378" s="145"/>
      <c r="E378" s="145"/>
      <c r="F378" s="145"/>
      <c r="G378" s="145"/>
      <c r="H378" s="145"/>
      <c r="I378" s="145"/>
      <c r="J378" s="145"/>
    </row>
    <row r="379" spans="1:10" ht="13.5" customHeight="1">
      <c r="A379" s="27"/>
      <c r="B379" s="145"/>
      <c r="C379" s="145"/>
      <c r="D379" s="145"/>
      <c r="E379" s="145"/>
      <c r="F379" s="145"/>
      <c r="G379" s="145"/>
      <c r="H379" s="145"/>
      <c r="I379" s="145"/>
      <c r="J379" s="145"/>
    </row>
    <row r="380" spans="1:10" ht="13.5" customHeight="1">
      <c r="A380" s="27"/>
      <c r="B380" s="100"/>
      <c r="C380" s="100"/>
      <c r="D380" s="100"/>
      <c r="E380" s="100"/>
      <c r="F380" s="100"/>
      <c r="G380" s="100"/>
      <c r="H380" s="100"/>
      <c r="I380" s="100"/>
      <c r="J380" s="100"/>
    </row>
    <row r="381" ht="13.5" customHeight="1">
      <c r="A381" s="27"/>
    </row>
    <row r="382" spans="1:2" s="22" customFormat="1" ht="13.5" customHeight="1">
      <c r="A382" s="28" t="s">
        <v>126</v>
      </c>
      <c r="B382" s="22" t="s">
        <v>95</v>
      </c>
    </row>
    <row r="383" s="22" customFormat="1" ht="13.5" customHeight="1">
      <c r="A383" s="28"/>
    </row>
    <row r="384" spans="1:3" s="22" customFormat="1" ht="13.5" customHeight="1">
      <c r="A384" s="28"/>
      <c r="B384" s="12" t="s">
        <v>214</v>
      </c>
      <c r="C384" s="12"/>
    </row>
    <row r="385" spans="1:3" s="22" customFormat="1" ht="13.5" customHeight="1">
      <c r="A385" s="28"/>
      <c r="B385" s="12"/>
      <c r="C385" s="12"/>
    </row>
    <row r="386" spans="1:3" ht="13.5" customHeight="1">
      <c r="A386" s="27"/>
      <c r="B386" s="22" t="s">
        <v>215</v>
      </c>
      <c r="C386" s="22" t="s">
        <v>216</v>
      </c>
    </row>
    <row r="387" spans="1:10" ht="13.5" customHeight="1">
      <c r="A387" s="27"/>
      <c r="B387" s="39"/>
      <c r="C387" s="161" t="s">
        <v>213</v>
      </c>
      <c r="D387" s="161"/>
      <c r="E387" s="161"/>
      <c r="F387" s="161"/>
      <c r="G387" s="161"/>
      <c r="H387" s="161"/>
      <c r="I387" s="161"/>
      <c r="J387" s="161"/>
    </row>
    <row r="388" spans="1:10" ht="13.5" customHeight="1">
      <c r="A388" s="27"/>
      <c r="B388" s="39"/>
      <c r="C388" s="161"/>
      <c r="D388" s="161"/>
      <c r="E388" s="161"/>
      <c r="F388" s="161"/>
      <c r="G388" s="161"/>
      <c r="H388" s="161"/>
      <c r="I388" s="161"/>
      <c r="J388" s="161"/>
    </row>
    <row r="389" spans="1:10" ht="13.5" customHeight="1">
      <c r="A389" s="27"/>
      <c r="B389" s="39"/>
      <c r="C389" s="161"/>
      <c r="D389" s="161"/>
      <c r="E389" s="161"/>
      <c r="F389" s="161"/>
      <c r="G389" s="161"/>
      <c r="H389" s="161"/>
      <c r="I389" s="161"/>
      <c r="J389" s="161"/>
    </row>
    <row r="390" spans="1:10" ht="13.5" customHeight="1">
      <c r="A390" s="27"/>
      <c r="B390" s="32"/>
      <c r="C390" s="32"/>
      <c r="D390" s="32"/>
      <c r="E390" s="32"/>
      <c r="F390" s="32"/>
      <c r="G390" s="32"/>
      <c r="H390" s="32"/>
      <c r="I390" s="32"/>
      <c r="J390" s="32"/>
    </row>
    <row r="391" spans="1:10" ht="13.5" customHeight="1">
      <c r="A391" s="27"/>
      <c r="B391" s="32"/>
      <c r="C391" s="32"/>
      <c r="D391" s="32"/>
      <c r="E391" s="32"/>
      <c r="F391" s="32"/>
      <c r="G391" s="32"/>
      <c r="H391" s="32"/>
      <c r="I391" s="32"/>
      <c r="J391" s="32"/>
    </row>
    <row r="392" spans="1:10" ht="13.5" customHeight="1">
      <c r="A392" s="28" t="s">
        <v>126</v>
      </c>
      <c r="B392" s="22" t="s">
        <v>21</v>
      </c>
      <c r="C392" s="32"/>
      <c r="D392" s="32"/>
      <c r="E392" s="32"/>
      <c r="F392" s="32"/>
      <c r="G392" s="32"/>
      <c r="H392" s="32"/>
      <c r="I392" s="32"/>
      <c r="J392" s="32"/>
    </row>
    <row r="393" spans="1:10" ht="13.5" customHeight="1">
      <c r="A393" s="27"/>
      <c r="B393" s="32"/>
      <c r="C393" s="32"/>
      <c r="D393" s="32"/>
      <c r="E393" s="32"/>
      <c r="F393" s="32"/>
      <c r="G393" s="32"/>
      <c r="H393" s="32"/>
      <c r="I393" s="32"/>
      <c r="J393" s="32"/>
    </row>
    <row r="394" spans="1:10" ht="13.5" customHeight="1">
      <c r="A394" s="27"/>
      <c r="B394" s="102" t="s">
        <v>217</v>
      </c>
      <c r="C394" s="174" t="s">
        <v>220</v>
      </c>
      <c r="D394" s="174"/>
      <c r="E394" s="174"/>
      <c r="F394" s="174"/>
      <c r="G394" s="174"/>
      <c r="H394" s="174"/>
      <c r="I394" s="174"/>
      <c r="J394" s="174"/>
    </row>
    <row r="395" spans="1:10" ht="13.5" customHeight="1">
      <c r="A395" s="27"/>
      <c r="B395" s="39"/>
      <c r="C395" s="161" t="s">
        <v>413</v>
      </c>
      <c r="D395" s="161"/>
      <c r="E395" s="161"/>
      <c r="F395" s="161"/>
      <c r="G395" s="161"/>
      <c r="H395" s="161"/>
      <c r="I395" s="161"/>
      <c r="J395" s="161"/>
    </row>
    <row r="396" spans="1:10" ht="13.5" customHeight="1">
      <c r="A396" s="27"/>
      <c r="B396" s="39"/>
      <c r="C396" s="161"/>
      <c r="D396" s="161"/>
      <c r="E396" s="161"/>
      <c r="F396" s="161"/>
      <c r="G396" s="161"/>
      <c r="H396" s="161"/>
      <c r="I396" s="161"/>
      <c r="J396" s="161"/>
    </row>
    <row r="397" spans="1:10" ht="13.5" customHeight="1">
      <c r="A397" s="27"/>
      <c r="B397" s="39"/>
      <c r="C397" s="161"/>
      <c r="D397" s="161"/>
      <c r="E397" s="161"/>
      <c r="F397" s="161"/>
      <c r="G397" s="161"/>
      <c r="H397" s="161"/>
      <c r="I397" s="161"/>
      <c r="J397" s="161"/>
    </row>
    <row r="398" spans="1:10" ht="13.5" customHeight="1">
      <c r="A398" s="27"/>
      <c r="B398" s="39"/>
      <c r="C398" s="161"/>
      <c r="D398" s="161"/>
      <c r="E398" s="161"/>
      <c r="F398" s="161"/>
      <c r="G398" s="161"/>
      <c r="H398" s="161"/>
      <c r="I398" s="161"/>
      <c r="J398" s="161"/>
    </row>
    <row r="399" spans="1:10" ht="12.75">
      <c r="A399" s="27"/>
      <c r="B399" s="39"/>
      <c r="C399" s="161"/>
      <c r="D399" s="161"/>
      <c r="E399" s="161"/>
      <c r="F399" s="161"/>
      <c r="G399" s="161"/>
      <c r="H399" s="161"/>
      <c r="I399" s="161"/>
      <c r="J399" s="161"/>
    </row>
    <row r="400" spans="1:10" ht="12.75">
      <c r="A400" s="27"/>
      <c r="B400" s="39"/>
      <c r="C400" s="161"/>
      <c r="D400" s="161"/>
      <c r="E400" s="161"/>
      <c r="F400" s="161"/>
      <c r="G400" s="161"/>
      <c r="H400" s="161"/>
      <c r="I400" s="161"/>
      <c r="J400" s="161"/>
    </row>
    <row r="401" spans="1:10" ht="16.5" customHeight="1">
      <c r="A401" s="27"/>
      <c r="B401" s="39"/>
      <c r="C401" s="161"/>
      <c r="D401" s="161"/>
      <c r="E401" s="161"/>
      <c r="F401" s="161"/>
      <c r="G401" s="161"/>
      <c r="H401" s="161"/>
      <c r="I401" s="161"/>
      <c r="J401" s="161"/>
    </row>
    <row r="402" spans="1:10" ht="13.5" customHeight="1">
      <c r="A402" s="27"/>
      <c r="B402" s="39"/>
      <c r="C402" s="32"/>
      <c r="D402" s="32"/>
      <c r="E402" s="32"/>
      <c r="F402" s="32"/>
      <c r="G402" s="32"/>
      <c r="H402" s="32"/>
      <c r="I402" s="32"/>
      <c r="J402" s="32"/>
    </row>
    <row r="403" spans="1:10" ht="13.5" customHeight="1">
      <c r="A403" s="27"/>
      <c r="B403" s="39"/>
      <c r="C403" s="161" t="s">
        <v>0</v>
      </c>
      <c r="D403" s="161"/>
      <c r="E403" s="161"/>
      <c r="F403" s="161"/>
      <c r="G403" s="161"/>
      <c r="H403" s="161"/>
      <c r="I403" s="161"/>
      <c r="J403" s="161"/>
    </row>
    <row r="404" spans="1:10" ht="13.5" customHeight="1">
      <c r="A404" s="27"/>
      <c r="B404" s="39"/>
      <c r="C404" s="161"/>
      <c r="D404" s="161"/>
      <c r="E404" s="161"/>
      <c r="F404" s="161"/>
      <c r="G404" s="161"/>
      <c r="H404" s="161"/>
      <c r="I404" s="161"/>
      <c r="J404" s="161"/>
    </row>
    <row r="405" spans="1:10" ht="13.5" customHeight="1">
      <c r="A405" s="27"/>
      <c r="B405" s="39"/>
      <c r="C405" s="161"/>
      <c r="D405" s="161"/>
      <c r="E405" s="161"/>
      <c r="F405" s="161"/>
      <c r="G405" s="161"/>
      <c r="H405" s="161"/>
      <c r="I405" s="161"/>
      <c r="J405" s="161"/>
    </row>
    <row r="406" spans="1:10" ht="13.5" customHeight="1">
      <c r="A406" s="27"/>
      <c r="B406" s="39"/>
      <c r="C406" s="32"/>
      <c r="D406" s="32"/>
      <c r="E406" s="32"/>
      <c r="F406" s="32"/>
      <c r="G406" s="32"/>
      <c r="H406" s="32"/>
      <c r="I406" s="32"/>
      <c r="J406" s="32"/>
    </row>
    <row r="407" spans="1:10" ht="13.5" customHeight="1">
      <c r="A407" s="27"/>
      <c r="B407" s="39"/>
      <c r="C407" s="32"/>
      <c r="D407" s="32"/>
      <c r="E407" s="32"/>
      <c r="F407" s="32"/>
      <c r="G407" s="32"/>
      <c r="H407" s="32"/>
      <c r="I407" s="32"/>
      <c r="J407" s="32"/>
    </row>
    <row r="408" spans="1:10" ht="13.5" customHeight="1">
      <c r="A408" s="27"/>
      <c r="B408" s="103" t="s">
        <v>218</v>
      </c>
      <c r="C408" s="174" t="s">
        <v>219</v>
      </c>
      <c r="D408" s="174"/>
      <c r="E408" s="174"/>
      <c r="F408" s="174"/>
      <c r="G408" s="174"/>
      <c r="H408" s="174"/>
      <c r="I408" s="174"/>
      <c r="J408" s="174"/>
    </row>
    <row r="409" spans="1:10" ht="13.5" customHeight="1">
      <c r="A409" s="27"/>
      <c r="B409" s="39"/>
      <c r="C409" s="161" t="s">
        <v>312</v>
      </c>
      <c r="D409" s="161"/>
      <c r="E409" s="161"/>
      <c r="F409" s="161"/>
      <c r="G409" s="161"/>
      <c r="H409" s="161"/>
      <c r="I409" s="161"/>
      <c r="J409" s="161"/>
    </row>
    <row r="410" spans="1:10" ht="13.5" customHeight="1">
      <c r="A410" s="27"/>
      <c r="B410" s="39"/>
      <c r="C410" s="161"/>
      <c r="D410" s="161"/>
      <c r="E410" s="161"/>
      <c r="F410" s="161"/>
      <c r="G410" s="161"/>
      <c r="H410" s="161"/>
      <c r="I410" s="161"/>
      <c r="J410" s="161"/>
    </row>
    <row r="411" spans="1:10" ht="13.5" customHeight="1">
      <c r="A411" s="27"/>
      <c r="B411" s="39"/>
      <c r="C411" s="161"/>
      <c r="D411" s="161"/>
      <c r="E411" s="161"/>
      <c r="F411" s="161"/>
      <c r="G411" s="161"/>
      <c r="H411" s="161"/>
      <c r="I411" s="161"/>
      <c r="J411" s="161"/>
    </row>
    <row r="412" spans="1:10" ht="13.5" customHeight="1">
      <c r="A412" s="27"/>
      <c r="B412" s="39"/>
      <c r="C412" s="161"/>
      <c r="D412" s="161"/>
      <c r="E412" s="161"/>
      <c r="F412" s="161"/>
      <c r="G412" s="161"/>
      <c r="H412" s="161"/>
      <c r="I412" s="161"/>
      <c r="J412" s="161"/>
    </row>
    <row r="413" spans="1:10" ht="13.5" customHeight="1">
      <c r="A413" s="27"/>
      <c r="B413" s="39"/>
      <c r="C413" s="32"/>
      <c r="D413" s="32"/>
      <c r="E413" s="32"/>
      <c r="F413" s="32"/>
      <c r="G413" s="32"/>
      <c r="H413" s="32"/>
      <c r="I413" s="32"/>
      <c r="J413" s="32"/>
    </row>
    <row r="414" spans="1:10" ht="13.5" customHeight="1">
      <c r="A414" s="27"/>
      <c r="B414" s="39"/>
      <c r="C414" s="161" t="s">
        <v>1</v>
      </c>
      <c r="D414" s="161"/>
      <c r="E414" s="161"/>
      <c r="F414" s="161"/>
      <c r="G414" s="161"/>
      <c r="H414" s="161"/>
      <c r="I414" s="161"/>
      <c r="J414" s="161"/>
    </row>
    <row r="415" spans="1:10" ht="13.5" customHeight="1">
      <c r="A415" s="27"/>
      <c r="B415" s="39"/>
      <c r="C415" s="161"/>
      <c r="D415" s="161"/>
      <c r="E415" s="161"/>
      <c r="F415" s="161"/>
      <c r="G415" s="161"/>
      <c r="H415" s="161"/>
      <c r="I415" s="161"/>
      <c r="J415" s="161"/>
    </row>
    <row r="416" spans="1:10" ht="13.5" customHeight="1">
      <c r="A416" s="27"/>
      <c r="B416" s="39"/>
      <c r="C416" s="161"/>
      <c r="D416" s="161"/>
      <c r="E416" s="161"/>
      <c r="F416" s="161"/>
      <c r="G416" s="161"/>
      <c r="H416" s="161"/>
      <c r="I416" s="161"/>
      <c r="J416" s="161"/>
    </row>
    <row r="417" spans="1:10" ht="13.5" customHeight="1">
      <c r="A417" s="27"/>
      <c r="B417" s="39"/>
      <c r="C417" s="32"/>
      <c r="D417" s="32"/>
      <c r="E417" s="32"/>
      <c r="F417" s="32"/>
      <c r="G417" s="32"/>
      <c r="H417" s="32"/>
      <c r="I417" s="32"/>
      <c r="J417" s="32"/>
    </row>
    <row r="418" spans="1:10" ht="13.5" customHeight="1">
      <c r="A418" s="27"/>
      <c r="B418" s="161" t="s">
        <v>2</v>
      </c>
      <c r="C418" s="161"/>
      <c r="D418" s="161"/>
      <c r="E418" s="161"/>
      <c r="F418" s="161"/>
      <c r="G418" s="161"/>
      <c r="H418" s="161"/>
      <c r="I418" s="161"/>
      <c r="J418" s="161"/>
    </row>
    <row r="419" spans="1:10" ht="13.5" customHeight="1">
      <c r="A419" s="27"/>
      <c r="B419" s="161"/>
      <c r="C419" s="161"/>
      <c r="D419" s="161"/>
      <c r="E419" s="161"/>
      <c r="F419" s="161"/>
      <c r="G419" s="161"/>
      <c r="H419" s="161"/>
      <c r="I419" s="161"/>
      <c r="J419" s="161"/>
    </row>
    <row r="420" ht="13.5" customHeight="1">
      <c r="A420" s="27"/>
    </row>
    <row r="421" spans="1:3" s="22" customFormat="1" ht="13.5" customHeight="1">
      <c r="A421" s="28" t="s">
        <v>127</v>
      </c>
      <c r="B421" s="26" t="s">
        <v>179</v>
      </c>
      <c r="C421" s="26"/>
    </row>
    <row r="422" spans="1:3" s="22" customFormat="1" ht="13.5" customHeight="1">
      <c r="A422" s="28"/>
      <c r="B422" s="26"/>
      <c r="C422" s="26"/>
    </row>
    <row r="423" spans="1:10" ht="13.5" customHeight="1">
      <c r="A423" s="27"/>
      <c r="B423" s="146" t="s">
        <v>37</v>
      </c>
      <c r="C423" s="146"/>
      <c r="D423" s="146"/>
      <c r="E423" s="146"/>
      <c r="F423" s="146"/>
      <c r="G423" s="146"/>
      <c r="H423" s="146"/>
      <c r="I423" s="146"/>
      <c r="J423" s="146"/>
    </row>
    <row r="424" spans="1:10" ht="13.5" customHeight="1">
      <c r="A424" s="27"/>
      <c r="B424" s="146"/>
      <c r="C424" s="146"/>
      <c r="D424" s="146"/>
      <c r="E424" s="146"/>
      <c r="F424" s="146"/>
      <c r="G424" s="146"/>
      <c r="H424" s="146"/>
      <c r="I424" s="146"/>
      <c r="J424" s="146"/>
    </row>
    <row r="425" spans="1:10" ht="13.5" customHeight="1">
      <c r="A425" s="27"/>
      <c r="B425" s="57"/>
      <c r="C425" s="57"/>
      <c r="D425" s="57"/>
      <c r="E425" s="57"/>
      <c r="F425" s="57"/>
      <c r="G425" s="57"/>
      <c r="H425" s="57"/>
      <c r="I425" s="57"/>
      <c r="J425" s="57"/>
    </row>
    <row r="426" spans="1:3" ht="13.5" customHeight="1">
      <c r="A426" s="27"/>
      <c r="B426" s="54"/>
      <c r="C426" s="54"/>
    </row>
    <row r="427" spans="1:2" s="22" customFormat="1" ht="13.5" customHeight="1">
      <c r="A427" s="28" t="s">
        <v>128</v>
      </c>
      <c r="B427" s="22" t="s">
        <v>96</v>
      </c>
    </row>
    <row r="428" ht="13.5" customHeight="1">
      <c r="A428" s="27"/>
    </row>
    <row r="429" spans="1:10" ht="13.5" customHeight="1">
      <c r="A429" s="27"/>
      <c r="G429" s="155" t="s">
        <v>309</v>
      </c>
      <c r="H429" s="155"/>
      <c r="I429" s="155" t="s">
        <v>354</v>
      </c>
      <c r="J429" s="155"/>
    </row>
    <row r="430" spans="1:10" ht="13.5" customHeight="1">
      <c r="A430" s="27"/>
      <c r="G430" s="34" t="s">
        <v>347</v>
      </c>
      <c r="H430" s="34" t="s">
        <v>203</v>
      </c>
      <c r="I430" s="34" t="str">
        <f>G430</f>
        <v>31.12.2006</v>
      </c>
      <c r="J430" s="34" t="str">
        <f>H430</f>
        <v>31.12.2005</v>
      </c>
    </row>
    <row r="431" spans="1:10" ht="13.5" customHeight="1">
      <c r="A431" s="27"/>
      <c r="G431" s="15" t="s">
        <v>62</v>
      </c>
      <c r="H431" s="15" t="s">
        <v>62</v>
      </c>
      <c r="I431" s="15" t="s">
        <v>62</v>
      </c>
      <c r="J431" s="15" t="s">
        <v>62</v>
      </c>
    </row>
    <row r="432" spans="1:10" ht="13.5" customHeight="1">
      <c r="A432" s="27"/>
      <c r="B432" s="12" t="s">
        <v>209</v>
      </c>
      <c r="H432" s="46"/>
      <c r="I432" s="46"/>
      <c r="J432" s="41"/>
    </row>
    <row r="433" spans="1:10" ht="13.5" customHeight="1">
      <c r="A433" s="27"/>
      <c r="B433" s="35" t="s">
        <v>141</v>
      </c>
      <c r="C433" s="12" t="s">
        <v>210</v>
      </c>
      <c r="G433" s="46">
        <v>691</v>
      </c>
      <c r="H433" s="46">
        <v>2095</v>
      </c>
      <c r="I433" s="41">
        <v>1230</v>
      </c>
      <c r="J433" s="41">
        <v>2325</v>
      </c>
    </row>
    <row r="434" spans="1:10" ht="13.5" customHeight="1">
      <c r="A434" s="27"/>
      <c r="B434" s="35" t="s">
        <v>141</v>
      </c>
      <c r="C434" s="12" t="s">
        <v>211</v>
      </c>
      <c r="G434" s="46">
        <v>-282</v>
      </c>
      <c r="H434" s="46">
        <v>766</v>
      </c>
      <c r="I434" s="41">
        <v>-217</v>
      </c>
      <c r="J434" s="41">
        <v>420</v>
      </c>
    </row>
    <row r="435" spans="1:10" ht="13.5" customHeight="1">
      <c r="A435" s="27"/>
      <c r="B435" s="12" t="s">
        <v>6</v>
      </c>
      <c r="G435" s="41">
        <f>-163+170</f>
        <v>7</v>
      </c>
      <c r="H435" s="46">
        <v>-133</v>
      </c>
      <c r="I435" s="41">
        <f>-163+170</f>
        <v>7</v>
      </c>
      <c r="J435" s="41">
        <v>-133</v>
      </c>
    </row>
    <row r="436" spans="1:10" ht="13.5" customHeight="1" thickBot="1">
      <c r="A436" s="27"/>
      <c r="G436" s="112">
        <f>SUM(G432:G435)</f>
        <v>416</v>
      </c>
      <c r="H436" s="112">
        <f>SUM(H432:H435)</f>
        <v>2728</v>
      </c>
      <c r="I436" s="112">
        <f>SUM(I432:I435)</f>
        <v>1020</v>
      </c>
      <c r="J436" s="112">
        <f>SUM(J432:J435)</f>
        <v>2612</v>
      </c>
    </row>
    <row r="437" spans="1:9" ht="13.5" customHeight="1" thickTop="1">
      <c r="A437" s="27"/>
      <c r="H437" s="41"/>
      <c r="I437" s="41"/>
    </row>
    <row r="438" spans="1:10" ht="13.5" customHeight="1">
      <c r="A438" s="27"/>
      <c r="B438" s="144" t="s">
        <v>313</v>
      </c>
      <c r="C438" s="144"/>
      <c r="D438" s="144"/>
      <c r="E438" s="144"/>
      <c r="F438" s="144"/>
      <c r="G438" s="144"/>
      <c r="H438" s="144"/>
      <c r="I438" s="144"/>
      <c r="J438" s="144"/>
    </row>
    <row r="439" spans="1:10" ht="13.5" customHeight="1">
      <c r="A439" s="27"/>
      <c r="B439" s="144"/>
      <c r="C439" s="144"/>
      <c r="D439" s="144"/>
      <c r="E439" s="144"/>
      <c r="F439" s="144"/>
      <c r="G439" s="144"/>
      <c r="H439" s="144"/>
      <c r="I439" s="144"/>
      <c r="J439" s="144"/>
    </row>
    <row r="440" spans="1:10" ht="13.5" customHeight="1">
      <c r="A440" s="27"/>
      <c r="B440" s="39"/>
      <c r="C440" s="39"/>
      <c r="D440" s="39"/>
      <c r="E440" s="39"/>
      <c r="F440" s="39"/>
      <c r="G440" s="39"/>
      <c r="H440" s="39"/>
      <c r="I440" s="39"/>
      <c r="J440" s="39"/>
    </row>
    <row r="441" spans="1:2" s="22" customFormat="1" ht="13.5" customHeight="1">
      <c r="A441" s="28" t="s">
        <v>129</v>
      </c>
      <c r="B441" s="22" t="s">
        <v>97</v>
      </c>
    </row>
    <row r="442" ht="13.5" customHeight="1">
      <c r="A442" s="27"/>
    </row>
    <row r="443" spans="1:10" ht="13.5" customHeight="1">
      <c r="A443" s="27"/>
      <c r="B443" s="161" t="s">
        <v>262</v>
      </c>
      <c r="C443" s="161"/>
      <c r="D443" s="161"/>
      <c r="E443" s="161"/>
      <c r="F443" s="161"/>
      <c r="G443" s="161"/>
      <c r="H443" s="161"/>
      <c r="I443" s="161"/>
      <c r="J443" s="161"/>
    </row>
    <row r="444" spans="1:10" ht="13.5" customHeight="1">
      <c r="A444" s="27"/>
      <c r="B444" s="161"/>
      <c r="C444" s="161"/>
      <c r="D444" s="161"/>
      <c r="E444" s="161"/>
      <c r="F444" s="161"/>
      <c r="G444" s="161"/>
      <c r="H444" s="161"/>
      <c r="I444" s="161"/>
      <c r="J444" s="161"/>
    </row>
    <row r="445" ht="13.5" customHeight="1">
      <c r="A445" s="27"/>
    </row>
    <row r="446" ht="13.5" customHeight="1">
      <c r="A446" s="27"/>
    </row>
    <row r="447" spans="1:2" s="22" customFormat="1" ht="13.5" customHeight="1">
      <c r="A447" s="28" t="s">
        <v>130</v>
      </c>
      <c r="B447" s="22" t="s">
        <v>98</v>
      </c>
    </row>
    <row r="448" ht="13.5" customHeight="1">
      <c r="A448" s="27"/>
    </row>
    <row r="449" spans="1:2" ht="13.5" customHeight="1">
      <c r="A449" s="27"/>
      <c r="B449" s="12" t="s">
        <v>263</v>
      </c>
    </row>
    <row r="450" ht="13.5" customHeight="1">
      <c r="A450" s="27"/>
    </row>
    <row r="451" ht="13.5" customHeight="1">
      <c r="A451" s="27"/>
    </row>
    <row r="452" spans="1:2" s="22" customFormat="1" ht="13.5" customHeight="1">
      <c r="A452" s="28" t="s">
        <v>131</v>
      </c>
      <c r="B452" s="22" t="s">
        <v>99</v>
      </c>
    </row>
    <row r="453" ht="13.5" customHeight="1">
      <c r="A453" s="27"/>
    </row>
    <row r="454" spans="1:2" ht="13.5" customHeight="1">
      <c r="A454" s="27"/>
      <c r="B454" s="12" t="s">
        <v>361</v>
      </c>
    </row>
    <row r="455" ht="13.5" customHeight="1">
      <c r="A455" s="27"/>
    </row>
    <row r="456" spans="1:9" ht="13.5" customHeight="1">
      <c r="A456" s="27"/>
      <c r="H456" s="34" t="s">
        <v>55</v>
      </c>
      <c r="I456" s="34" t="str">
        <f>H456</f>
        <v>As at </v>
      </c>
    </row>
    <row r="457" spans="1:9" ht="13.5" customHeight="1">
      <c r="A457" s="27"/>
      <c r="H457" s="34" t="s">
        <v>347</v>
      </c>
      <c r="I457" s="34" t="s">
        <v>203</v>
      </c>
    </row>
    <row r="458" spans="1:9" ht="13.5" customHeight="1">
      <c r="A458" s="27"/>
      <c r="H458" s="15" t="s">
        <v>62</v>
      </c>
      <c r="I458" s="15" t="s">
        <v>62</v>
      </c>
    </row>
    <row r="459" spans="1:9" ht="13.5" customHeight="1">
      <c r="A459" s="27"/>
      <c r="B459" s="22" t="s">
        <v>137</v>
      </c>
      <c r="C459" s="22"/>
      <c r="H459" s="15"/>
      <c r="I459" s="15"/>
    </row>
    <row r="460" spans="1:9" ht="13.5" customHeight="1">
      <c r="A460" s="27"/>
      <c r="B460" s="22"/>
      <c r="C460" s="12" t="s">
        <v>335</v>
      </c>
      <c r="H460" s="41">
        <v>437</v>
      </c>
      <c r="I460" s="93">
        <v>0</v>
      </c>
    </row>
    <row r="461" spans="1:9" ht="13.5" customHeight="1">
      <c r="A461" s="27"/>
      <c r="C461" s="12" t="s">
        <v>138</v>
      </c>
      <c r="H461" s="41">
        <v>0</v>
      </c>
      <c r="I461" s="41">
        <v>756</v>
      </c>
    </row>
    <row r="462" spans="1:9" ht="13.5" customHeight="1">
      <c r="A462" s="27"/>
      <c r="C462" s="12" t="s">
        <v>393</v>
      </c>
      <c r="H462" s="41">
        <v>6810</v>
      </c>
      <c r="I462" s="41">
        <v>580</v>
      </c>
    </row>
    <row r="463" spans="1:9" ht="13.5" customHeight="1">
      <c r="A463" s="27"/>
      <c r="C463" s="12" t="s">
        <v>139</v>
      </c>
      <c r="H463" s="41">
        <v>50</v>
      </c>
      <c r="I463" s="41">
        <v>144</v>
      </c>
    </row>
    <row r="464" spans="1:9" ht="13.5" customHeight="1">
      <c r="A464" s="27"/>
      <c r="H464" s="94">
        <f>SUM(H460:H463)</f>
        <v>7297</v>
      </c>
      <c r="I464" s="94">
        <f>SUM(I460:I463)</f>
        <v>1480</v>
      </c>
    </row>
    <row r="465" spans="1:9" ht="13.5" customHeight="1">
      <c r="A465" s="27"/>
      <c r="H465" s="93"/>
      <c r="I465" s="93"/>
    </row>
    <row r="466" spans="1:9" ht="13.5" customHeight="1">
      <c r="A466" s="27"/>
      <c r="B466" s="22" t="s">
        <v>140</v>
      </c>
      <c r="C466" s="22"/>
      <c r="H466" s="93"/>
      <c r="I466" s="93"/>
    </row>
    <row r="467" spans="1:9" ht="13.5" customHeight="1">
      <c r="A467" s="27"/>
      <c r="C467" s="12" t="s">
        <v>343</v>
      </c>
      <c r="H467" s="93">
        <v>71</v>
      </c>
      <c r="I467" s="93">
        <v>0</v>
      </c>
    </row>
    <row r="468" spans="1:9" ht="13.5" customHeight="1" thickBot="1">
      <c r="A468" s="27"/>
      <c r="H468" s="95">
        <f>SUM(H464:H467)</f>
        <v>7368</v>
      </c>
      <c r="I468" s="95">
        <f>SUM(I464:I467)</f>
        <v>1480</v>
      </c>
    </row>
    <row r="469" spans="1:9" ht="13.5" customHeight="1" thickTop="1">
      <c r="A469" s="27"/>
      <c r="B469" s="12" t="s">
        <v>198</v>
      </c>
      <c r="F469" s="38"/>
      <c r="G469" s="38"/>
      <c r="H469" s="38"/>
      <c r="I469" s="38"/>
    </row>
    <row r="470" spans="1:9" ht="13.5" customHeight="1">
      <c r="A470" s="27"/>
      <c r="F470" s="38"/>
      <c r="G470" s="38"/>
      <c r="H470" s="38"/>
      <c r="I470" s="38"/>
    </row>
    <row r="471" ht="13.5" customHeight="1">
      <c r="A471" s="27"/>
    </row>
    <row r="472" spans="1:2" s="22" customFormat="1" ht="13.5" customHeight="1">
      <c r="A472" s="28" t="s">
        <v>132</v>
      </c>
      <c r="B472" s="22" t="s">
        <v>102</v>
      </c>
    </row>
    <row r="473" ht="13.5" customHeight="1">
      <c r="A473" s="27"/>
    </row>
    <row r="474" spans="1:10" ht="13.5" customHeight="1">
      <c r="A474" s="27"/>
      <c r="B474" s="161" t="s">
        <v>403</v>
      </c>
      <c r="C474" s="161"/>
      <c r="D474" s="161"/>
      <c r="E474" s="161"/>
      <c r="F474" s="161"/>
      <c r="G474" s="161"/>
      <c r="H474" s="161"/>
      <c r="I474" s="161"/>
      <c r="J474" s="161"/>
    </row>
    <row r="475" spans="1:9" ht="13.5" customHeight="1">
      <c r="A475" s="27"/>
      <c r="I475" s="15"/>
    </row>
    <row r="476" ht="13.5" customHeight="1">
      <c r="A476" s="27"/>
    </row>
    <row r="477" spans="1:2" s="22" customFormat="1" ht="13.5" customHeight="1">
      <c r="A477" s="28" t="s">
        <v>133</v>
      </c>
      <c r="B477" s="22" t="s">
        <v>100</v>
      </c>
    </row>
    <row r="478" ht="13.5" customHeight="1">
      <c r="A478" s="27"/>
    </row>
    <row r="479" spans="1:10" ht="13.5" customHeight="1">
      <c r="A479" s="27"/>
      <c r="B479" s="157" t="s">
        <v>56</v>
      </c>
      <c r="C479" s="157"/>
      <c r="D479" s="157"/>
      <c r="E479" s="157"/>
      <c r="F479" s="157"/>
      <c r="G479" s="157"/>
      <c r="H479" s="157"/>
      <c r="I479" s="157"/>
      <c r="J479" s="157"/>
    </row>
    <row r="480" spans="1:10" ht="13.5" customHeight="1">
      <c r="A480" s="27"/>
      <c r="B480" s="157"/>
      <c r="C480" s="157"/>
      <c r="D480" s="157"/>
      <c r="E480" s="157"/>
      <c r="F480" s="157"/>
      <c r="G480" s="157"/>
      <c r="H480" s="157"/>
      <c r="I480" s="157"/>
      <c r="J480" s="157"/>
    </row>
    <row r="481" ht="13.5" customHeight="1">
      <c r="A481" s="27"/>
    </row>
    <row r="482" ht="13.5" customHeight="1">
      <c r="A482" s="27"/>
    </row>
    <row r="483" spans="1:3" s="22" customFormat="1" ht="13.5" customHeight="1">
      <c r="A483" s="28" t="s">
        <v>134</v>
      </c>
      <c r="B483" s="26" t="s">
        <v>110</v>
      </c>
      <c r="C483" s="26"/>
    </row>
    <row r="484" spans="1:3" s="22" customFormat="1" ht="13.5" customHeight="1">
      <c r="A484" s="28"/>
      <c r="B484" s="26"/>
      <c r="C484" s="26"/>
    </row>
    <row r="485" spans="1:10" s="22" customFormat="1" ht="13.5" customHeight="1">
      <c r="A485" s="28"/>
      <c r="B485" s="31" t="s">
        <v>108</v>
      </c>
      <c r="C485" s="161" t="s">
        <v>396</v>
      </c>
      <c r="D485" s="161"/>
      <c r="E485" s="161"/>
      <c r="F485" s="161"/>
      <c r="G485" s="161"/>
      <c r="H485" s="161"/>
      <c r="I485" s="161"/>
      <c r="J485" s="161"/>
    </row>
    <row r="486" spans="1:10" s="22" customFormat="1" ht="13.5" customHeight="1">
      <c r="A486" s="28"/>
      <c r="B486" s="26"/>
      <c r="C486" s="161"/>
      <c r="D486" s="161"/>
      <c r="E486" s="161"/>
      <c r="F486" s="161"/>
      <c r="G486" s="161"/>
      <c r="H486" s="161"/>
      <c r="I486" s="161"/>
      <c r="J486" s="161"/>
    </row>
    <row r="487" spans="1:10" s="22" customFormat="1" ht="13.5" customHeight="1">
      <c r="A487" s="28"/>
      <c r="B487" s="26"/>
      <c r="C487" s="26"/>
      <c r="D487" s="33"/>
      <c r="E487" s="33"/>
      <c r="F487" s="33"/>
      <c r="G487" s="33"/>
      <c r="H487" s="33"/>
      <c r="I487" s="33"/>
      <c r="J487" s="33"/>
    </row>
    <row r="488" spans="1:10" ht="25.5">
      <c r="A488" s="27"/>
      <c r="F488" s="105" t="s">
        <v>183</v>
      </c>
      <c r="G488" s="105" t="s">
        <v>330</v>
      </c>
      <c r="H488" s="124" t="s">
        <v>329</v>
      </c>
      <c r="I488" s="106" t="s">
        <v>185</v>
      </c>
      <c r="J488" s="106" t="s">
        <v>184</v>
      </c>
    </row>
    <row r="489" spans="1:10" ht="13.5" customHeight="1">
      <c r="A489" s="27"/>
      <c r="D489" s="39"/>
      <c r="E489" s="39"/>
      <c r="F489" s="15" t="s">
        <v>62</v>
      </c>
      <c r="G489" s="15" t="s">
        <v>62</v>
      </c>
      <c r="H489" s="15" t="s">
        <v>62</v>
      </c>
      <c r="I489" s="15" t="s">
        <v>62</v>
      </c>
      <c r="J489" s="15" t="s">
        <v>62</v>
      </c>
    </row>
    <row r="490" spans="1:10" ht="13.5" customHeight="1">
      <c r="A490" s="27"/>
      <c r="C490" s="36" t="s">
        <v>57</v>
      </c>
      <c r="E490" s="36"/>
      <c r="F490" s="43">
        <v>3615</v>
      </c>
      <c r="G490" s="38">
        <v>-1500</v>
      </c>
      <c r="H490" s="38">
        <f>SUM(F490:G490)</f>
        <v>2115</v>
      </c>
      <c r="I490" s="38">
        <v>2115</v>
      </c>
      <c r="J490" s="38">
        <f>H490-I490</f>
        <v>0</v>
      </c>
    </row>
    <row r="491" spans="1:10" ht="13.5" customHeight="1">
      <c r="A491" s="27"/>
      <c r="C491" s="36" t="s">
        <v>58</v>
      </c>
      <c r="E491" s="36"/>
      <c r="F491" s="43">
        <v>2315</v>
      </c>
      <c r="G491" s="38">
        <v>1500</v>
      </c>
      <c r="H491" s="38">
        <f>SUM(F491:G491)</f>
        <v>3815</v>
      </c>
      <c r="I491" s="38">
        <v>3815</v>
      </c>
      <c r="J491" s="38">
        <f>H491-I491</f>
        <v>0</v>
      </c>
    </row>
    <row r="492" spans="1:10" ht="13.5" customHeight="1">
      <c r="A492" s="27"/>
      <c r="B492" s="39"/>
      <c r="C492" s="36" t="s">
        <v>177</v>
      </c>
      <c r="E492" s="36"/>
      <c r="F492" s="43">
        <v>1500</v>
      </c>
      <c r="G492" s="38">
        <v>0</v>
      </c>
      <c r="H492" s="38">
        <f>SUM(F492:G492)</f>
        <v>1500</v>
      </c>
      <c r="I492" s="123">
        <v>1500</v>
      </c>
      <c r="J492" s="38">
        <f>H492-I492</f>
        <v>0</v>
      </c>
    </row>
    <row r="493" spans="1:10" ht="13.5" customHeight="1" thickBot="1">
      <c r="A493" s="27"/>
      <c r="B493" s="39"/>
      <c r="C493" s="39"/>
      <c r="D493" s="39"/>
      <c r="E493" s="39"/>
      <c r="F493" s="44">
        <f>SUM(F490:F492)</f>
        <v>7430</v>
      </c>
      <c r="G493" s="122">
        <f>SUM(G490:G492)</f>
        <v>0</v>
      </c>
      <c r="H493" s="122">
        <f>SUM(H490:H492)</f>
        <v>7430</v>
      </c>
      <c r="I493" s="44">
        <f>SUM(I490:I492)</f>
        <v>7430</v>
      </c>
      <c r="J493" s="122">
        <f>SUM(J490:J492)</f>
        <v>0</v>
      </c>
    </row>
    <row r="494" spans="1:10" ht="13.5" customHeight="1" thickTop="1">
      <c r="A494" s="27"/>
      <c r="B494" s="39"/>
      <c r="C494" s="39"/>
      <c r="D494" s="39"/>
      <c r="E494" s="39"/>
      <c r="F494" s="45"/>
      <c r="G494" s="39"/>
      <c r="H494" s="39"/>
      <c r="I494" s="39"/>
      <c r="J494" s="39"/>
    </row>
    <row r="495" spans="1:10" ht="13.5" customHeight="1">
      <c r="A495" s="27"/>
      <c r="B495" s="39"/>
      <c r="C495" s="29" t="s">
        <v>394</v>
      </c>
      <c r="D495" s="161" t="s">
        <v>395</v>
      </c>
      <c r="E495" s="161"/>
      <c r="F495" s="161"/>
      <c r="G495" s="161"/>
      <c r="H495" s="161"/>
      <c r="I495" s="161"/>
      <c r="J495" s="161"/>
    </row>
    <row r="496" spans="1:10" ht="13.5" customHeight="1">
      <c r="A496" s="27"/>
      <c r="B496" s="39"/>
      <c r="C496" s="39"/>
      <c r="D496" s="39"/>
      <c r="E496" s="39"/>
      <c r="F496" s="45"/>
      <c r="G496" s="39"/>
      <c r="H496" s="39"/>
      <c r="I496" s="39"/>
      <c r="J496" s="39"/>
    </row>
    <row r="497" spans="1:10" ht="13.5" customHeight="1">
      <c r="A497" s="27"/>
      <c r="B497" s="39"/>
      <c r="C497" s="161" t="s">
        <v>3</v>
      </c>
      <c r="D497" s="161"/>
      <c r="E497" s="161"/>
      <c r="F497" s="161"/>
      <c r="G497" s="161"/>
      <c r="H497" s="161"/>
      <c r="I497" s="161"/>
      <c r="J497" s="161"/>
    </row>
    <row r="498" spans="1:10" ht="13.5" customHeight="1">
      <c r="A498" s="27"/>
      <c r="B498" s="39"/>
      <c r="C498" s="161"/>
      <c r="D498" s="161"/>
      <c r="E498" s="161"/>
      <c r="F498" s="161"/>
      <c r="G498" s="161"/>
      <c r="H498" s="161"/>
      <c r="I498" s="161"/>
      <c r="J498" s="161"/>
    </row>
    <row r="499" spans="1:10" ht="13.5" customHeight="1">
      <c r="A499" s="27"/>
      <c r="B499" s="39"/>
      <c r="C499" s="161"/>
      <c r="D499" s="161"/>
      <c r="E499" s="161"/>
      <c r="F499" s="161"/>
      <c r="G499" s="161"/>
      <c r="H499" s="161"/>
      <c r="I499" s="161"/>
      <c r="J499" s="161"/>
    </row>
    <row r="500" spans="1:10" ht="13.5" customHeight="1">
      <c r="A500" s="27"/>
      <c r="B500" s="39"/>
      <c r="C500" s="161"/>
      <c r="D500" s="161"/>
      <c r="E500" s="161"/>
      <c r="F500" s="161"/>
      <c r="G500" s="161"/>
      <c r="H500" s="161"/>
      <c r="I500" s="161"/>
      <c r="J500" s="161"/>
    </row>
    <row r="501" spans="1:10" ht="13.5" customHeight="1">
      <c r="A501" s="27"/>
      <c r="B501" s="39"/>
      <c r="C501" s="161"/>
      <c r="D501" s="161"/>
      <c r="E501" s="161"/>
      <c r="F501" s="161"/>
      <c r="G501" s="161"/>
      <c r="H501" s="161"/>
      <c r="I501" s="161"/>
      <c r="J501" s="161"/>
    </row>
    <row r="502" spans="1:10" ht="13.5" customHeight="1">
      <c r="A502" s="27"/>
      <c r="B502" s="39"/>
      <c r="C502" s="39"/>
      <c r="D502" s="39"/>
      <c r="E502" s="39"/>
      <c r="F502" s="45"/>
      <c r="G502" s="39"/>
      <c r="H502" s="39"/>
      <c r="I502" s="39"/>
      <c r="J502" s="39"/>
    </row>
    <row r="503" spans="1:10" ht="13.5" customHeight="1">
      <c r="A503" s="28" t="s">
        <v>134</v>
      </c>
      <c r="B503" s="26" t="s">
        <v>341</v>
      </c>
      <c r="C503" s="39"/>
      <c r="D503" s="39"/>
      <c r="E503" s="39"/>
      <c r="F503" s="45"/>
      <c r="G503" s="39"/>
      <c r="H503" s="39"/>
      <c r="I503" s="39"/>
      <c r="J503" s="39"/>
    </row>
    <row r="504" spans="1:10" ht="13.5" customHeight="1">
      <c r="A504" s="27"/>
      <c r="B504" s="39"/>
      <c r="C504" s="39"/>
      <c r="D504" s="39"/>
      <c r="E504" s="39"/>
      <c r="F504" s="45"/>
      <c r="G504" s="39"/>
      <c r="H504" s="39"/>
      <c r="I504" s="39"/>
      <c r="J504" s="39"/>
    </row>
    <row r="505" spans="1:10" ht="13.5" customHeight="1">
      <c r="A505" s="27"/>
      <c r="B505" s="31" t="s">
        <v>108</v>
      </c>
      <c r="C505" s="161" t="s">
        <v>24</v>
      </c>
      <c r="D505" s="161"/>
      <c r="E505" s="161"/>
      <c r="F505" s="161"/>
      <c r="G505" s="161"/>
      <c r="H505" s="161"/>
      <c r="I505" s="161"/>
      <c r="J505" s="161"/>
    </row>
    <row r="506" spans="1:10" ht="13.5" customHeight="1">
      <c r="A506" s="27"/>
      <c r="B506" s="39"/>
      <c r="C506" s="161"/>
      <c r="D506" s="161"/>
      <c r="E506" s="161"/>
      <c r="F506" s="161"/>
      <c r="G506" s="161"/>
      <c r="H506" s="161"/>
      <c r="I506" s="161"/>
      <c r="J506" s="161"/>
    </row>
    <row r="507" spans="1:10" ht="13.5" customHeight="1">
      <c r="A507" s="27"/>
      <c r="B507" s="39"/>
      <c r="C507" s="39"/>
      <c r="D507" s="39"/>
      <c r="E507" s="39"/>
      <c r="F507" s="45"/>
      <c r="G507" s="39"/>
      <c r="H507" s="39"/>
      <c r="I507" s="39"/>
      <c r="J507" s="39"/>
    </row>
    <row r="508" spans="1:10" ht="13.5" customHeight="1">
      <c r="A508" s="27"/>
      <c r="B508" s="39"/>
      <c r="C508" s="39"/>
      <c r="D508" s="39"/>
      <c r="E508" s="39"/>
      <c r="F508" s="45"/>
      <c r="G508" s="39"/>
      <c r="H508" s="39"/>
      <c r="I508" s="39"/>
      <c r="J508" s="39"/>
    </row>
    <row r="509" spans="1:10" ht="13.5" customHeight="1">
      <c r="A509" s="27"/>
      <c r="B509" s="12" t="s">
        <v>109</v>
      </c>
      <c r="C509" s="161" t="s">
        <v>32</v>
      </c>
      <c r="D509" s="161"/>
      <c r="E509" s="161"/>
      <c r="F509" s="161"/>
      <c r="G509" s="161"/>
      <c r="H509" s="161"/>
      <c r="I509" s="161"/>
      <c r="J509" s="161"/>
    </row>
    <row r="510" spans="1:10" ht="13.5" customHeight="1">
      <c r="A510" s="27"/>
      <c r="B510" s="36"/>
      <c r="C510" s="161"/>
      <c r="D510" s="161"/>
      <c r="E510" s="161"/>
      <c r="F510" s="161"/>
      <c r="G510" s="161"/>
      <c r="H510" s="161"/>
      <c r="I510" s="161"/>
      <c r="J510" s="161"/>
    </row>
    <row r="511" spans="1:10" ht="13.5" customHeight="1">
      <c r="A511" s="27"/>
      <c r="B511" s="36"/>
      <c r="C511" s="161"/>
      <c r="D511" s="161"/>
      <c r="E511" s="161"/>
      <c r="F511" s="161"/>
      <c r="G511" s="161"/>
      <c r="H511" s="161"/>
      <c r="I511" s="161"/>
      <c r="J511" s="161"/>
    </row>
    <row r="512" spans="1:10" ht="13.5" customHeight="1">
      <c r="A512" s="27"/>
      <c r="B512" s="36"/>
      <c r="C512" s="161"/>
      <c r="D512" s="161"/>
      <c r="E512" s="161"/>
      <c r="F512" s="161"/>
      <c r="G512" s="161"/>
      <c r="H512" s="161"/>
      <c r="I512" s="161"/>
      <c r="J512" s="161"/>
    </row>
    <row r="513" spans="1:10" ht="13.5" customHeight="1">
      <c r="A513" s="27"/>
      <c r="B513" s="36"/>
      <c r="C513" s="36"/>
      <c r="D513" s="32"/>
      <c r="E513" s="32"/>
      <c r="F513" s="32"/>
      <c r="G513" s="32"/>
      <c r="H513" s="32"/>
      <c r="I513" s="32"/>
      <c r="J513" s="32"/>
    </row>
    <row r="514" spans="1:10" ht="13.5" customHeight="1">
      <c r="A514" s="27"/>
      <c r="B514" s="36"/>
      <c r="C514" s="161" t="s">
        <v>364</v>
      </c>
      <c r="D514" s="161"/>
      <c r="E514" s="161"/>
      <c r="F514" s="161"/>
      <c r="G514" s="161"/>
      <c r="H514" s="161"/>
      <c r="I514" s="161"/>
      <c r="J514" s="161"/>
    </row>
    <row r="515" spans="1:10" ht="13.5" customHeight="1">
      <c r="A515" s="27"/>
      <c r="B515" s="36"/>
      <c r="C515" s="36"/>
      <c r="D515" s="32"/>
      <c r="E515" s="32"/>
      <c r="F515" s="32"/>
      <c r="G515" s="32"/>
      <c r="H515" s="32"/>
      <c r="I515" s="32"/>
      <c r="J515" s="32"/>
    </row>
    <row r="516" spans="1:10" ht="14.25" customHeight="1">
      <c r="A516" s="27"/>
      <c r="B516" s="39"/>
      <c r="C516" s="147" t="s">
        <v>365</v>
      </c>
      <c r="D516" s="147"/>
      <c r="E516" s="147"/>
      <c r="F516" s="147"/>
      <c r="G516" s="147"/>
      <c r="H516" s="147"/>
      <c r="I516" s="147"/>
      <c r="J516" s="147"/>
    </row>
    <row r="517" spans="1:10" ht="13.5" customHeight="1">
      <c r="A517" s="27"/>
      <c r="B517" s="39"/>
      <c r="C517" s="86"/>
      <c r="D517" s="86"/>
      <c r="E517" s="86"/>
      <c r="F517" s="86"/>
      <c r="G517" s="86"/>
      <c r="H517" s="86"/>
      <c r="I517" s="86"/>
      <c r="J517" s="86"/>
    </row>
    <row r="518" spans="1:10" ht="13.5" customHeight="1">
      <c r="A518" s="27"/>
      <c r="B518" s="39"/>
      <c r="C518" s="86"/>
      <c r="D518" s="86"/>
      <c r="E518" s="86"/>
      <c r="F518" s="86"/>
      <c r="G518" s="86"/>
      <c r="H518" s="86"/>
      <c r="I518" s="86"/>
      <c r="J518" s="86"/>
    </row>
    <row r="519" spans="1:10" ht="13.5" customHeight="1">
      <c r="A519" s="27"/>
      <c r="B519" s="12" t="s">
        <v>29</v>
      </c>
      <c r="C519" s="161" t="s">
        <v>363</v>
      </c>
      <c r="D519" s="161"/>
      <c r="E519" s="161"/>
      <c r="F519" s="161"/>
      <c r="G519" s="161"/>
      <c r="H519" s="161"/>
      <c r="I519" s="161"/>
      <c r="J519" s="161"/>
    </row>
    <row r="520" spans="1:10" ht="13.5" customHeight="1">
      <c r="A520" s="27"/>
      <c r="B520" s="39"/>
      <c r="C520" s="161"/>
      <c r="D520" s="161"/>
      <c r="E520" s="161"/>
      <c r="F520" s="161"/>
      <c r="G520" s="161"/>
      <c r="H520" s="161"/>
      <c r="I520" s="161"/>
      <c r="J520" s="161"/>
    </row>
    <row r="521" spans="1:10" ht="13.5" customHeight="1">
      <c r="A521" s="27"/>
      <c r="B521" s="39"/>
      <c r="C521" s="161"/>
      <c r="D521" s="161"/>
      <c r="E521" s="161"/>
      <c r="F521" s="161"/>
      <c r="G521" s="161"/>
      <c r="H521" s="161"/>
      <c r="I521" s="161"/>
      <c r="J521" s="161"/>
    </row>
    <row r="522" spans="1:10" ht="13.5" customHeight="1">
      <c r="A522" s="27"/>
      <c r="B522" s="39"/>
      <c r="C522" s="32"/>
      <c r="D522" s="32"/>
      <c r="E522" s="32"/>
      <c r="F522" s="32"/>
      <c r="G522" s="32"/>
      <c r="H522" s="32"/>
      <c r="I522" s="32"/>
      <c r="J522" s="32"/>
    </row>
    <row r="523" spans="1:10" ht="13.5" customHeight="1">
      <c r="A523" s="27"/>
      <c r="B523" s="39"/>
      <c r="C523" s="161" t="s">
        <v>362</v>
      </c>
      <c r="D523" s="161"/>
      <c r="E523" s="161"/>
      <c r="F523" s="161"/>
      <c r="G523" s="161"/>
      <c r="H523" s="161"/>
      <c r="I523" s="161"/>
      <c r="J523" s="161"/>
    </row>
    <row r="524" spans="1:10" ht="13.5" customHeight="1">
      <c r="A524" s="27"/>
      <c r="B524" s="39"/>
      <c r="C524" s="161"/>
      <c r="D524" s="161"/>
      <c r="E524" s="161"/>
      <c r="F524" s="161"/>
      <c r="G524" s="161"/>
      <c r="H524" s="161"/>
      <c r="I524" s="161"/>
      <c r="J524" s="161"/>
    </row>
    <row r="525" spans="1:10" ht="13.5" customHeight="1">
      <c r="A525" s="27"/>
      <c r="B525" s="39"/>
      <c r="C525" s="39"/>
      <c r="D525" s="32"/>
      <c r="E525" s="32"/>
      <c r="F525" s="32"/>
      <c r="G525" s="32"/>
      <c r="H525" s="32"/>
      <c r="I525" s="32"/>
      <c r="J525" s="32"/>
    </row>
    <row r="526" spans="1:10" ht="13.5" customHeight="1">
      <c r="A526" s="27"/>
      <c r="B526" s="39"/>
      <c r="C526" s="39"/>
      <c r="D526" s="39"/>
      <c r="E526" s="39"/>
      <c r="F526" s="39"/>
      <c r="G526" s="39"/>
      <c r="H526" s="39"/>
      <c r="I526" s="39"/>
      <c r="J526" s="39"/>
    </row>
    <row r="527" spans="1:2" s="22" customFormat="1" ht="13.5" customHeight="1">
      <c r="A527" s="28" t="s">
        <v>135</v>
      </c>
      <c r="B527" s="22" t="s">
        <v>26</v>
      </c>
    </row>
    <row r="528" ht="13.5" customHeight="1">
      <c r="A528" s="27"/>
    </row>
    <row r="529" spans="1:3" ht="13.5" customHeight="1">
      <c r="A529" s="27"/>
      <c r="B529" s="37" t="s">
        <v>108</v>
      </c>
      <c r="C529" s="22" t="s">
        <v>188</v>
      </c>
    </row>
    <row r="530" spans="1:4" ht="13.5" customHeight="1">
      <c r="A530" s="27"/>
      <c r="B530" s="37"/>
      <c r="C530" s="37"/>
      <c r="D530" s="22"/>
    </row>
    <row r="531" spans="1:10" ht="13.5" customHeight="1">
      <c r="A531" s="27"/>
      <c r="C531" s="144" t="s">
        <v>314</v>
      </c>
      <c r="D531" s="144"/>
      <c r="E531" s="144"/>
      <c r="F531" s="144"/>
      <c r="G531" s="144"/>
      <c r="H531" s="144"/>
      <c r="I531" s="144"/>
      <c r="J531" s="144"/>
    </row>
    <row r="532" spans="1:10" ht="13.5" customHeight="1">
      <c r="A532" s="27"/>
      <c r="C532" s="144"/>
      <c r="D532" s="144"/>
      <c r="E532" s="144"/>
      <c r="F532" s="144"/>
      <c r="G532" s="144"/>
      <c r="H532" s="144"/>
      <c r="I532" s="144"/>
      <c r="J532" s="144"/>
    </row>
    <row r="533" ht="13.5" customHeight="1">
      <c r="A533" s="27"/>
    </row>
    <row r="534" spans="1:10" ht="13.5" customHeight="1">
      <c r="A534" s="27"/>
      <c r="G534" s="155" t="s">
        <v>309</v>
      </c>
      <c r="H534" s="155"/>
      <c r="I534" s="155" t="s">
        <v>354</v>
      </c>
      <c r="J534" s="155"/>
    </row>
    <row r="535" spans="1:10" ht="13.5" customHeight="1">
      <c r="A535" s="27"/>
      <c r="G535" s="34" t="s">
        <v>347</v>
      </c>
      <c r="H535" s="34" t="s">
        <v>203</v>
      </c>
      <c r="I535" s="34" t="str">
        <f>G535</f>
        <v>31.12.2006</v>
      </c>
      <c r="J535" s="34" t="str">
        <f>H535</f>
        <v>31.12.2005</v>
      </c>
    </row>
    <row r="536" spans="1:4" ht="13.5" customHeight="1">
      <c r="A536" s="27"/>
      <c r="C536" s="22" t="s">
        <v>27</v>
      </c>
      <c r="D536" s="22"/>
    </row>
    <row r="537" spans="1:3" ht="13.5" customHeight="1">
      <c r="A537" s="27"/>
      <c r="C537" s="12" t="s">
        <v>25</v>
      </c>
    </row>
    <row r="538" spans="1:10" ht="13.5" customHeight="1">
      <c r="A538" s="27"/>
      <c r="D538" s="12" t="s">
        <v>31</v>
      </c>
      <c r="G538" s="41">
        <f>'Income Statement'!D39</f>
        <v>3244</v>
      </c>
      <c r="H538" s="41">
        <f>'Income Statement'!E39</f>
        <v>4680</v>
      </c>
      <c r="I538" s="93">
        <f>'Income Statement'!G39</f>
        <v>5260</v>
      </c>
      <c r="J538" s="93">
        <f>'Income Statement'!H39</f>
        <v>7454</v>
      </c>
    </row>
    <row r="539" spans="1:10" ht="13.5" customHeight="1">
      <c r="A539" s="27"/>
      <c r="C539" s="12" t="s">
        <v>151</v>
      </c>
      <c r="G539" s="41"/>
      <c r="H539" s="93"/>
      <c r="I539" s="93"/>
      <c r="J539" s="93"/>
    </row>
    <row r="540" spans="1:10" ht="13.5" customHeight="1">
      <c r="A540" s="27"/>
      <c r="D540" s="12" t="s">
        <v>30</v>
      </c>
      <c r="G540" s="41">
        <v>223439</v>
      </c>
      <c r="H540" s="93">
        <v>225000</v>
      </c>
      <c r="I540" s="41">
        <v>224607</v>
      </c>
      <c r="J540" s="93">
        <v>171118</v>
      </c>
    </row>
    <row r="541" spans="1:10" ht="13.5" customHeight="1">
      <c r="A541" s="27"/>
      <c r="G541" s="41"/>
      <c r="H541" s="93"/>
      <c r="I541" s="93"/>
      <c r="J541" s="93"/>
    </row>
    <row r="542" spans="1:10" ht="13.5" customHeight="1">
      <c r="A542" s="27"/>
      <c r="C542" s="12" t="s">
        <v>28</v>
      </c>
      <c r="G542" s="134">
        <f>G538/G540*100</f>
        <v>1.4518503931721856</v>
      </c>
      <c r="H542" s="134">
        <f>H538/H540*100</f>
        <v>2.08</v>
      </c>
      <c r="I542" s="134">
        <f>I538/I540*100</f>
        <v>2.341868240972009</v>
      </c>
      <c r="J542" s="134">
        <f>J538/J540*100</f>
        <v>4.3560583924543295</v>
      </c>
    </row>
    <row r="543" spans="1:9" ht="13.5" customHeight="1">
      <c r="A543" s="27"/>
      <c r="F543" s="96"/>
      <c r="G543" s="96"/>
      <c r="H543" s="96"/>
      <c r="I543" s="96"/>
    </row>
    <row r="544" spans="1:9" ht="13.5" customHeight="1">
      <c r="A544" s="27"/>
      <c r="F544" s="15"/>
      <c r="G544" s="15"/>
      <c r="H544" s="15"/>
      <c r="I544" s="15"/>
    </row>
    <row r="545" spans="1:9" ht="13.5" customHeight="1">
      <c r="A545" s="27"/>
      <c r="B545" s="37" t="s">
        <v>109</v>
      </c>
      <c r="C545" s="22" t="s">
        <v>189</v>
      </c>
      <c r="F545" s="15"/>
      <c r="G545" s="15"/>
      <c r="H545" s="15"/>
      <c r="I545" s="15"/>
    </row>
    <row r="546" spans="1:9" ht="13.5" customHeight="1">
      <c r="A546" s="27"/>
      <c r="B546" s="37"/>
      <c r="C546" s="22"/>
      <c r="F546" s="15"/>
      <c r="G546" s="15"/>
      <c r="H546" s="15"/>
      <c r="I546" s="15"/>
    </row>
    <row r="547" spans="1:11" ht="13.5" customHeight="1">
      <c r="A547" s="27"/>
      <c r="B547" s="37"/>
      <c r="C547" s="144" t="s">
        <v>409</v>
      </c>
      <c r="D547" s="180"/>
      <c r="E547" s="180"/>
      <c r="F547" s="180"/>
      <c r="G547" s="180"/>
      <c r="H547" s="180"/>
      <c r="I547" s="180"/>
      <c r="J547" s="180"/>
      <c r="K547" s="111"/>
    </row>
    <row r="548" spans="1:11" ht="13.5" customHeight="1">
      <c r="A548" s="27"/>
      <c r="B548" s="37"/>
      <c r="C548" s="180"/>
      <c r="D548" s="180"/>
      <c r="E548" s="180"/>
      <c r="F548" s="180"/>
      <c r="G548" s="180"/>
      <c r="H548" s="180"/>
      <c r="I548" s="180"/>
      <c r="J548" s="180"/>
      <c r="K548" s="111"/>
    </row>
    <row r="549" spans="1:11" ht="13.5" customHeight="1">
      <c r="A549" s="27"/>
      <c r="B549" s="37"/>
      <c r="C549" s="180"/>
      <c r="D549" s="180"/>
      <c r="E549" s="180"/>
      <c r="F549" s="180"/>
      <c r="G549" s="180"/>
      <c r="H549" s="180"/>
      <c r="I549" s="180"/>
      <c r="J549" s="180"/>
      <c r="K549" s="111"/>
    </row>
    <row r="550" spans="1:9" ht="13.5" customHeight="1">
      <c r="A550" s="27"/>
      <c r="B550" s="37"/>
      <c r="C550" s="22"/>
      <c r="F550" s="15"/>
      <c r="G550" s="15"/>
      <c r="H550" s="15"/>
      <c r="I550" s="15"/>
    </row>
    <row r="551" spans="1:10" ht="13.5" customHeight="1">
      <c r="A551" s="27"/>
      <c r="B551" s="37"/>
      <c r="C551" s="144" t="s">
        <v>410</v>
      </c>
      <c r="D551" s="180"/>
      <c r="E551" s="180"/>
      <c r="F551" s="180"/>
      <c r="G551" s="180"/>
      <c r="H551" s="180"/>
      <c r="I551" s="180"/>
      <c r="J551" s="180"/>
    </row>
    <row r="552" spans="1:10" ht="13.5" customHeight="1">
      <c r="A552" s="27"/>
      <c r="B552" s="37"/>
      <c r="C552" s="180"/>
      <c r="D552" s="180"/>
      <c r="E552" s="180"/>
      <c r="F552" s="180"/>
      <c r="G552" s="180"/>
      <c r="H552" s="180"/>
      <c r="I552" s="180"/>
      <c r="J552" s="180"/>
    </row>
    <row r="553" spans="1:9" ht="13.5" customHeight="1">
      <c r="A553" s="27"/>
      <c r="B553" s="37"/>
      <c r="C553" s="22"/>
      <c r="F553" s="15"/>
      <c r="G553" s="15"/>
      <c r="H553" s="15"/>
      <c r="I553" s="15"/>
    </row>
    <row r="554" spans="1:9" ht="13.5" customHeight="1">
      <c r="A554" s="27"/>
      <c r="F554" s="15"/>
      <c r="G554" s="15"/>
      <c r="H554" s="15"/>
      <c r="I554" s="15"/>
    </row>
    <row r="555" spans="1:9" ht="13.5" customHeight="1">
      <c r="A555" s="28" t="s">
        <v>136</v>
      </c>
      <c r="B555" s="22" t="s">
        <v>60</v>
      </c>
      <c r="C555" s="22"/>
      <c r="D555" s="22"/>
      <c r="F555" s="15"/>
      <c r="G555" s="15"/>
      <c r="H555" s="15"/>
      <c r="I555" s="15"/>
    </row>
    <row r="556" spans="1:9" ht="13.5" customHeight="1">
      <c r="A556" s="27"/>
      <c r="F556" s="15"/>
      <c r="G556" s="15"/>
      <c r="H556" s="15"/>
      <c r="I556" s="15"/>
    </row>
    <row r="557" spans="1:10" ht="13.5" customHeight="1">
      <c r="A557" s="27"/>
      <c r="B557" s="140" t="s">
        <v>344</v>
      </c>
      <c r="C557" s="161" t="s">
        <v>415</v>
      </c>
      <c r="D557" s="161"/>
      <c r="E557" s="161"/>
      <c r="F557" s="161"/>
      <c r="G557" s="161"/>
      <c r="H557" s="161"/>
      <c r="I557" s="161"/>
      <c r="J557" s="161"/>
    </row>
    <row r="558" spans="1:10" ht="13.5" customHeight="1">
      <c r="A558" s="27"/>
      <c r="B558" s="140"/>
      <c r="C558" s="161"/>
      <c r="D558" s="161"/>
      <c r="E558" s="161"/>
      <c r="F558" s="161"/>
      <c r="G558" s="161"/>
      <c r="H558" s="161"/>
      <c r="I558" s="161"/>
      <c r="J558" s="161"/>
    </row>
    <row r="559" spans="1:10" ht="13.5" customHeight="1">
      <c r="A559" s="27"/>
      <c r="B559" s="140"/>
      <c r="C559" s="173"/>
      <c r="D559" s="173"/>
      <c r="E559" s="173"/>
      <c r="F559" s="173"/>
      <c r="G559" s="173"/>
      <c r="H559" s="173"/>
      <c r="I559" s="173"/>
      <c r="J559" s="173"/>
    </row>
    <row r="560" spans="1:10" ht="13.5" customHeight="1">
      <c r="A560" s="27"/>
      <c r="B560" s="29"/>
      <c r="C560" s="32"/>
      <c r="D560" s="32"/>
      <c r="E560" s="32"/>
      <c r="F560" s="32"/>
      <c r="G560" s="32"/>
      <c r="H560" s="32"/>
      <c r="I560" s="32"/>
      <c r="J560" s="32"/>
    </row>
    <row r="561" spans="1:10" ht="13.5" customHeight="1">
      <c r="A561" s="27"/>
      <c r="B561" s="140" t="s">
        <v>345</v>
      </c>
      <c r="C561" s="161" t="s">
        <v>411</v>
      </c>
      <c r="D561" s="161"/>
      <c r="E561" s="161"/>
      <c r="F561" s="161"/>
      <c r="G561" s="161"/>
      <c r="H561" s="161"/>
      <c r="I561" s="161"/>
      <c r="J561" s="161"/>
    </row>
    <row r="562" spans="1:10" ht="13.5" customHeight="1">
      <c r="A562" s="27"/>
      <c r="B562" s="140"/>
      <c r="C562" s="32"/>
      <c r="D562" s="32"/>
      <c r="E562" s="32"/>
      <c r="F562" s="32"/>
      <c r="G562" s="32"/>
      <c r="H562" s="32"/>
      <c r="I562" s="32"/>
      <c r="J562" s="32"/>
    </row>
    <row r="563" spans="1:10" ht="13.5" customHeight="1">
      <c r="A563" s="27"/>
      <c r="B563" s="140" t="s">
        <v>5</v>
      </c>
      <c r="C563" s="161" t="s">
        <v>4</v>
      </c>
      <c r="D563" s="161"/>
      <c r="E563" s="161"/>
      <c r="F563" s="161"/>
      <c r="G563" s="161"/>
      <c r="H563" s="161"/>
      <c r="I563" s="161"/>
      <c r="J563" s="161"/>
    </row>
    <row r="564" spans="1:10" ht="13.5" customHeight="1">
      <c r="A564" s="27"/>
      <c r="B564" s="140"/>
      <c r="C564" s="32"/>
      <c r="D564" s="32"/>
      <c r="E564" s="32"/>
      <c r="F564" s="32"/>
      <c r="G564" s="32"/>
      <c r="H564" s="32"/>
      <c r="I564" s="32"/>
      <c r="J564" s="32"/>
    </row>
    <row r="565" spans="1:10" ht="13.5" customHeight="1">
      <c r="A565" s="27"/>
      <c r="B565" s="161" t="s">
        <v>414</v>
      </c>
      <c r="C565" s="161"/>
      <c r="D565" s="161"/>
      <c r="E565" s="161"/>
      <c r="F565" s="161"/>
      <c r="G565" s="161"/>
      <c r="H565" s="161"/>
      <c r="I565" s="161"/>
      <c r="J565" s="161"/>
    </row>
    <row r="566" spans="1:10" ht="13.5" customHeight="1">
      <c r="A566" s="27"/>
      <c r="B566" s="161"/>
      <c r="C566" s="161"/>
      <c r="D566" s="161"/>
      <c r="E566" s="161"/>
      <c r="F566" s="161"/>
      <c r="G566" s="161"/>
      <c r="H566" s="161"/>
      <c r="I566" s="161"/>
      <c r="J566" s="161"/>
    </row>
    <row r="567" spans="1:10" ht="13.5" customHeight="1">
      <c r="A567" s="27"/>
      <c r="B567" s="39"/>
      <c r="C567" s="39"/>
      <c r="D567" s="39"/>
      <c r="E567" s="39"/>
      <c r="F567" s="39"/>
      <c r="G567" s="39"/>
      <c r="H567" s="39"/>
      <c r="I567" s="39"/>
      <c r="J567" s="39"/>
    </row>
    <row r="568" spans="1:10" ht="13.5" customHeight="1">
      <c r="A568" s="28" t="s">
        <v>260</v>
      </c>
      <c r="B568" s="22" t="s">
        <v>261</v>
      </c>
      <c r="C568" s="39"/>
      <c r="D568" s="39"/>
      <c r="E568" s="39"/>
      <c r="F568" s="39"/>
      <c r="G568" s="39"/>
      <c r="H568" s="39"/>
      <c r="I568" s="39"/>
      <c r="J568" s="39"/>
    </row>
    <row r="569" spans="1:10" ht="13.5" customHeight="1">
      <c r="A569" s="27"/>
      <c r="B569" s="39"/>
      <c r="C569" s="39"/>
      <c r="D569" s="39"/>
      <c r="E569" s="39"/>
      <c r="F569" s="39"/>
      <c r="G569" s="39"/>
      <c r="H569" s="39"/>
      <c r="I569" s="39"/>
      <c r="J569" s="39"/>
    </row>
    <row r="570" spans="1:10" ht="13.5" customHeight="1">
      <c r="A570" s="27"/>
      <c r="B570" s="157" t="s">
        <v>367</v>
      </c>
      <c r="C570" s="157"/>
      <c r="D570" s="157"/>
      <c r="E570" s="157"/>
      <c r="F570" s="157"/>
      <c r="G570" s="157"/>
      <c r="H570" s="157"/>
      <c r="I570" s="157"/>
      <c r="J570" s="157"/>
    </row>
    <row r="571" spans="1:10" ht="13.5" customHeight="1">
      <c r="A571" s="27"/>
      <c r="B571" s="157"/>
      <c r="C571" s="157"/>
      <c r="D571" s="157"/>
      <c r="E571" s="157"/>
      <c r="F571" s="157"/>
      <c r="G571" s="157"/>
      <c r="H571" s="157"/>
      <c r="I571" s="157"/>
      <c r="J571" s="157"/>
    </row>
    <row r="572" spans="1:10" ht="13.5" customHeight="1">
      <c r="A572" s="27"/>
      <c r="B572" s="39"/>
      <c r="C572" s="39"/>
      <c r="D572" s="39"/>
      <c r="E572" s="39"/>
      <c r="F572" s="39"/>
      <c r="G572" s="39"/>
      <c r="H572" s="39"/>
      <c r="I572" s="39"/>
      <c r="J572" s="39"/>
    </row>
    <row r="573" spans="1:10" ht="13.5" customHeight="1">
      <c r="A573" s="27"/>
      <c r="B573" s="39"/>
      <c r="C573" s="39"/>
      <c r="D573" s="39"/>
      <c r="E573" s="39"/>
      <c r="F573" s="39"/>
      <c r="G573" s="39"/>
      <c r="H573" s="39"/>
      <c r="I573" s="39"/>
      <c r="J573" s="39"/>
    </row>
    <row r="574" spans="1:10" ht="13.5" customHeight="1">
      <c r="A574" s="27"/>
      <c r="B574" s="39"/>
      <c r="C574" s="39"/>
      <c r="D574" s="39"/>
      <c r="E574" s="39"/>
      <c r="F574" s="39"/>
      <c r="G574" s="39"/>
      <c r="H574" s="39"/>
      <c r="I574" s="39"/>
      <c r="J574" s="39"/>
    </row>
    <row r="575" spans="1:10" ht="13.5" customHeight="1">
      <c r="A575" s="27"/>
      <c r="B575" s="39"/>
      <c r="C575" s="39"/>
      <c r="D575" s="39"/>
      <c r="E575" s="39"/>
      <c r="F575" s="39"/>
      <c r="G575" s="39"/>
      <c r="H575" s="39"/>
      <c r="I575" s="39"/>
      <c r="J575" s="39"/>
    </row>
    <row r="576" spans="1:10" ht="13.5" customHeight="1">
      <c r="A576" s="27"/>
      <c r="B576" s="39"/>
      <c r="C576" s="39"/>
      <c r="D576" s="39"/>
      <c r="E576" s="39"/>
      <c r="F576" s="39"/>
      <c r="G576" s="39"/>
      <c r="H576" s="39"/>
      <c r="I576" s="39"/>
      <c r="J576" s="39"/>
    </row>
    <row r="577" spans="1:10" ht="13.5" customHeight="1">
      <c r="A577" s="27"/>
      <c r="B577" s="39"/>
      <c r="C577" s="39"/>
      <c r="D577" s="39"/>
      <c r="E577" s="39"/>
      <c r="F577" s="39"/>
      <c r="G577" s="39"/>
      <c r="H577" s="39"/>
      <c r="I577" s="39"/>
      <c r="J577" s="39"/>
    </row>
    <row r="578" spans="1:10" ht="13.5" customHeight="1">
      <c r="A578" s="27"/>
      <c r="B578" s="39"/>
      <c r="C578" s="39"/>
      <c r="D578" s="39"/>
      <c r="E578" s="39"/>
      <c r="F578" s="39"/>
      <c r="G578" s="39"/>
      <c r="H578" s="39"/>
      <c r="I578" s="39"/>
      <c r="J578" s="39"/>
    </row>
    <row r="579" ht="13.5" customHeight="1">
      <c r="A579" s="58" t="s">
        <v>59</v>
      </c>
    </row>
    <row r="580" ht="13.5" customHeight="1">
      <c r="A580" s="59" t="s">
        <v>154</v>
      </c>
    </row>
    <row r="581" ht="13.5" customHeight="1">
      <c r="A581" s="59"/>
    </row>
    <row r="582" ht="13.5" customHeight="1">
      <c r="A582" s="59"/>
    </row>
    <row r="583" ht="13.5" customHeight="1">
      <c r="A583" s="59"/>
    </row>
    <row r="584" spans="1:3" ht="13.5" customHeight="1">
      <c r="A584" s="60"/>
      <c r="B584" s="54"/>
      <c r="C584" s="54"/>
    </row>
    <row r="586" spans="1:3" ht="13.5" customHeight="1">
      <c r="A586" s="49" t="s">
        <v>181</v>
      </c>
      <c r="B586" s="50"/>
      <c r="C586" s="50"/>
    </row>
    <row r="587" spans="1:3" ht="13.5" customHeight="1">
      <c r="A587" s="49" t="s">
        <v>182</v>
      </c>
      <c r="B587" s="50"/>
      <c r="C587" s="50"/>
    </row>
    <row r="590" spans="1:2" ht="13.5" customHeight="1">
      <c r="A590" s="49" t="s">
        <v>205</v>
      </c>
      <c r="B590" s="85" t="s">
        <v>366</v>
      </c>
    </row>
  </sheetData>
  <mergeCells count="102">
    <mergeCell ref="C75:H75"/>
    <mergeCell ref="B132:F132"/>
    <mergeCell ref="B137:F137"/>
    <mergeCell ref="C551:J552"/>
    <mergeCell ref="G429:H429"/>
    <mergeCell ref="I429:J429"/>
    <mergeCell ref="B196:J198"/>
    <mergeCell ref="C403:J405"/>
    <mergeCell ref="C394:J394"/>
    <mergeCell ref="C395:J401"/>
    <mergeCell ref="B354:J357"/>
    <mergeCell ref="B302:J303"/>
    <mergeCell ref="C66:J69"/>
    <mergeCell ref="B418:J419"/>
    <mergeCell ref="C408:J408"/>
    <mergeCell ref="C82:E82"/>
    <mergeCell ref="B296:J297"/>
    <mergeCell ref="B190:J191"/>
    <mergeCell ref="B216:J218"/>
    <mergeCell ref="B125:F125"/>
    <mergeCell ref="C53:J54"/>
    <mergeCell ref="B156:J157"/>
    <mergeCell ref="B317:J317"/>
    <mergeCell ref="B129:F129"/>
    <mergeCell ref="B130:F130"/>
    <mergeCell ref="B162:J163"/>
    <mergeCell ref="B131:F131"/>
    <mergeCell ref="B134:F134"/>
    <mergeCell ref="B136:F136"/>
    <mergeCell ref="B135:F135"/>
    <mergeCell ref="C97:J98"/>
    <mergeCell ref="B123:F123"/>
    <mergeCell ref="B124:F124"/>
    <mergeCell ref="B168:J169"/>
    <mergeCell ref="G78:H78"/>
    <mergeCell ref="C76:H76"/>
    <mergeCell ref="B20:J21"/>
    <mergeCell ref="C89:J95"/>
    <mergeCell ref="B26:J28"/>
    <mergeCell ref="B48:J50"/>
    <mergeCell ref="I78:J78"/>
    <mergeCell ref="B42:J43"/>
    <mergeCell ref="C56:J64"/>
    <mergeCell ref="C74:H74"/>
    <mergeCell ref="A1:H1"/>
    <mergeCell ref="A2:H2"/>
    <mergeCell ref="A3:H3"/>
    <mergeCell ref="B148:J151"/>
    <mergeCell ref="B11:J13"/>
    <mergeCell ref="C84:J84"/>
    <mergeCell ref="C103:J105"/>
    <mergeCell ref="B118:J118"/>
    <mergeCell ref="B15:J18"/>
    <mergeCell ref="B142:J143"/>
    <mergeCell ref="C523:J524"/>
    <mergeCell ref="C485:J486"/>
    <mergeCell ref="C497:J501"/>
    <mergeCell ref="C505:J506"/>
    <mergeCell ref="C509:J512"/>
    <mergeCell ref="C516:J516"/>
    <mergeCell ref="C514:J514"/>
    <mergeCell ref="D495:J495"/>
    <mergeCell ref="C409:J412"/>
    <mergeCell ref="B438:J439"/>
    <mergeCell ref="B423:J424"/>
    <mergeCell ref="C519:J521"/>
    <mergeCell ref="B479:J480"/>
    <mergeCell ref="B474:J474"/>
    <mergeCell ref="B570:J571"/>
    <mergeCell ref="C561:J561"/>
    <mergeCell ref="C563:J563"/>
    <mergeCell ref="B565:J566"/>
    <mergeCell ref="B322:J324"/>
    <mergeCell ref="C557:J559"/>
    <mergeCell ref="B443:J444"/>
    <mergeCell ref="C387:J389"/>
    <mergeCell ref="B344:J352"/>
    <mergeCell ref="B372:J376"/>
    <mergeCell ref="B378:J379"/>
    <mergeCell ref="C414:J416"/>
    <mergeCell ref="C531:J532"/>
    <mergeCell ref="C547:J549"/>
    <mergeCell ref="G534:H534"/>
    <mergeCell ref="I534:J534"/>
    <mergeCell ref="G172:G173"/>
    <mergeCell ref="H172:H173"/>
    <mergeCell ref="I172:I173"/>
    <mergeCell ref="B209:H210"/>
    <mergeCell ref="B171:D173"/>
    <mergeCell ref="E171:F173"/>
    <mergeCell ref="E175:F175"/>
    <mergeCell ref="B206:H207"/>
    <mergeCell ref="B203:J203"/>
    <mergeCell ref="J171:J173"/>
    <mergeCell ref="C107:J107"/>
    <mergeCell ref="G109:H109"/>
    <mergeCell ref="I109:J109"/>
    <mergeCell ref="C113:E113"/>
    <mergeCell ref="G171:I171"/>
    <mergeCell ref="E176:F176"/>
    <mergeCell ref="E177:F177"/>
    <mergeCell ref="B182:J185"/>
  </mergeCells>
  <printOptions horizontalCentered="1"/>
  <pageMargins left="0.5" right="0.5" top="0.4" bottom="0.4" header="0.42" footer="0.35"/>
  <pageSetup cellComments="asDisplayed" firstPageNumber="5" useFirstPageNumber="1" fitToHeight="0" fitToWidth="1" horizontalDpi="300" verticalDpi="300" orientation="portrait" scale="97" r:id="rId2"/>
  <headerFooter alignWithMargins="0">
    <oddFooter>&amp;C&amp;"Times New Roman,Regular"&amp;P</oddFooter>
  </headerFooter>
  <rowBreaks count="9" manualBreakCount="9">
    <brk id="51" max="9" man="1"/>
    <brk id="165" max="9" man="1"/>
    <brk id="213" max="9" man="1"/>
    <brk id="255" max="9" man="1"/>
    <brk id="337" max="9" man="1"/>
    <brk id="391" max="9" man="1"/>
    <brk id="446" max="9" man="1"/>
    <brk id="502" max="9" man="1"/>
    <brk id="554" max="9" man="1"/>
  </rowBreaks>
  <ignoredErrors>
    <ignoredError sqref="B557 B561"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 Yee</cp:lastModifiedBy>
  <cp:lastPrinted>2007-02-26T02:07:02Z</cp:lastPrinted>
  <dcterms:created xsi:type="dcterms:W3CDTF">2005-07-08T08:13:14Z</dcterms:created>
  <dcterms:modified xsi:type="dcterms:W3CDTF">2007-02-27T05:40:25Z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